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akurniewicz\Desktop\M.TWARDOKUS\"/>
    </mc:Choice>
  </mc:AlternateContent>
  <xr:revisionPtr revIDLastSave="0" documentId="13_ncr:1_{E06064A7-B4B7-47C0-B50D-02235E197213}" xr6:coauthVersionLast="36" xr6:coauthVersionMax="36" xr10:uidLastSave="{00000000-0000-0000-0000-000000000000}"/>
  <bookViews>
    <workbookView xWindow="0" yWindow="0" windowWidth="24000" windowHeight="14100" tabRatio="683" xr2:uid="{00000000-000D-0000-FFFF-FFFF00000000}"/>
  </bookViews>
  <sheets>
    <sheet name="Oś EDUKACJA" sheetId="7" r:id="rId1"/>
    <sheet name="Oś ZATRUDNIENIE" sheetId="8" r:id="rId2"/>
    <sheet name="Oś INTEGRACJA" sheetId="9" r:id="rId3"/>
    <sheet name="l.umów.aktualne.bez.rozw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9" l="1"/>
  <c r="C11" i="8"/>
  <c r="C3" i="7" l="1"/>
  <c r="C7" i="9" l="1"/>
  <c r="C3" i="9"/>
  <c r="F13" i="9"/>
  <c r="F12" i="9"/>
  <c r="F9" i="9"/>
  <c r="F8" i="9"/>
  <c r="F5" i="9"/>
  <c r="E9" i="8"/>
  <c r="F4" i="9"/>
  <c r="E8" i="8"/>
  <c r="C7" i="8"/>
  <c r="I6" i="9" l="1"/>
  <c r="I5" i="9"/>
  <c r="E4" i="7"/>
  <c r="E17" i="8" l="1"/>
  <c r="E13" i="8"/>
  <c r="E16" i="8"/>
  <c r="E12" i="8"/>
  <c r="C15" i="8"/>
  <c r="E9" i="7"/>
  <c r="C3" i="8"/>
  <c r="E5" i="8"/>
  <c r="E4" i="8"/>
  <c r="H5" i="8" l="1"/>
  <c r="H4" i="8"/>
  <c r="C11" i="7"/>
  <c r="C7" i="7"/>
  <c r="E13" i="7"/>
  <c r="E5" i="7"/>
  <c r="E12" i="7"/>
  <c r="E8" i="7"/>
  <c r="G3" i="7" l="1"/>
  <c r="H5" i="7"/>
  <c r="H4" i="7"/>
  <c r="H4" i="9" l="1"/>
  <c r="G3" i="8"/>
</calcChain>
</file>

<file path=xl/sharedStrings.xml><?xml version="1.0" encoding="utf-8"?>
<sst xmlns="http://schemas.openxmlformats.org/spreadsheetml/2006/main" count="5168" uniqueCount="1379">
  <si>
    <t>Tytuł Osi</t>
  </si>
  <si>
    <t>Obszar 1</t>
  </si>
  <si>
    <t>Tytuł</t>
  </si>
  <si>
    <t>Wartość projektów</t>
  </si>
  <si>
    <t>Dofinansownanie UE:</t>
  </si>
  <si>
    <t>Ilość umów:</t>
  </si>
  <si>
    <t>Tytuł Obszaru</t>
  </si>
  <si>
    <t>Wartość</t>
  </si>
  <si>
    <t>Zakres</t>
  </si>
  <si>
    <t>Opis do zakresu</t>
  </si>
  <si>
    <t>Wartość docelowa wskaźnika</t>
  </si>
  <si>
    <t>Obszar 3</t>
  </si>
  <si>
    <t>Obszar 2</t>
  </si>
  <si>
    <t>EFEKTY PROJEKTÓW</t>
  </si>
  <si>
    <t>EDUKACJA</t>
  </si>
  <si>
    <t>EDUKACJA PRZEDSZKOLNA</t>
  </si>
  <si>
    <t>NAUCZYCIELI</t>
  </si>
  <si>
    <t>MIEJSCA WYCHOWANIA PRZEDSZKOLNEGO</t>
  </si>
  <si>
    <t>objętych wsparciem w Programie</t>
  </si>
  <si>
    <t xml:space="preserve">UCZNIÓW SZKÓŁ I PLACÓWEK KSZTAŁCENIA ZAWODOWEGO </t>
  </si>
  <si>
    <t xml:space="preserve">SZKÓŁ I PLACÓWEK KSZTAŁCENIA ZAWODOWEGO </t>
  </si>
  <si>
    <t>doposażonych w sprzęt i materiały dydaktyczne</t>
  </si>
  <si>
    <t>JAKOŚĆ EDUKACJI OGÓLNEJ</t>
  </si>
  <si>
    <t>EDUKACJA ZAWODOWA</t>
  </si>
  <si>
    <t>PODMIOTÓW EKONOMII SPOŁECZNEJ</t>
  </si>
  <si>
    <t xml:space="preserve">OSOBY ZAGROŻONE UBÓSTWEM LUB WYKLUCZENIEM SPOŁECZNYM </t>
  </si>
  <si>
    <t xml:space="preserve">EKONOMIA SPOŁECZNA </t>
  </si>
  <si>
    <t>nie określono w SzOOP</t>
  </si>
  <si>
    <t>OSÓB OBJĘTYCH USŁUGAMI WSPIERANIA RODZINY I PIECZY ZASTĘPCZEJ</t>
  </si>
  <si>
    <t>OSÓB OBJĘTYCH USŁUGAMI W POSTACI MIESZKAŃ CHRONIONYCH I WSPOMAGANYCH</t>
  </si>
  <si>
    <t>OSOBY OBJĘTE USŁUGAMI ASYSTENCKIMI I OPIEKUŃCZYMI</t>
  </si>
  <si>
    <t>OSÓB ZAGROŻONYCH UBÓSTWEM LUB WYKLUCZENIEM SPOŁECZNYM, 
w tym:</t>
  </si>
  <si>
    <t>USŁUGI SPOŁECZNE</t>
  </si>
  <si>
    <t>OSÓB ZAGROŻONYCH UBÓSTWEM LUB WYKLUCZENIEM SPOŁECZNYM</t>
  </si>
  <si>
    <t>OSOBY Z NIEPEŁNOSPRAWNOŚCIAMI</t>
  </si>
  <si>
    <t>AKTYWNA INTEGRACJA</t>
  </si>
  <si>
    <t>INTEGRACJA</t>
  </si>
  <si>
    <t>ZDROWIE NA RYNKU PRACY</t>
  </si>
  <si>
    <t>NOWE MIKROPRZEDSIĘBIORSTWA</t>
  </si>
  <si>
    <t>OPIEKA NAD DZIEĆMI DO LAT 3</t>
  </si>
  <si>
    <t>AKTYWIZACJA ZAWODOWA</t>
  </si>
  <si>
    <t>Obszar 4</t>
  </si>
  <si>
    <t>74,5 mln zł</t>
  </si>
  <si>
    <t>ZATRUDNIENIE</t>
  </si>
  <si>
    <t>powstały dzięki środkom z Programu</t>
  </si>
  <si>
    <t xml:space="preserve">DZIECI </t>
  </si>
  <si>
    <t>objętych dodatkowymi zajęciami</t>
  </si>
  <si>
    <t xml:space="preserve">UCZNIÓW </t>
  </si>
  <si>
    <t xml:space="preserve">rozwijających kompetencje kluczowe lub umiejętności uniwersalne </t>
  </si>
  <si>
    <t>uczestniczyło w stażach i praktykach u pracodawcy</t>
  </si>
  <si>
    <t>NAUCZYCIELI I INSTRUKTORÓW KSZTAŁCENIA ZAWODOWEGO</t>
  </si>
  <si>
    <t>RAZEM EDUKACJA</t>
  </si>
  <si>
    <t>RAZEM ZATRUDNIENIE</t>
  </si>
  <si>
    <t>RAZEM INTEGRACJA</t>
  </si>
  <si>
    <t>OSÓB BEZROBOTNYCH</t>
  </si>
  <si>
    <t>objęte wsparciem w Programie</t>
  </si>
  <si>
    <t>OSÓB</t>
  </si>
  <si>
    <t>otrzymało bezzwrotne środki na podjęcie działalności gospodarczej</t>
  </si>
  <si>
    <t>OSOBY POWYŻEJ 25 ROKU ŻYCIA</t>
  </si>
  <si>
    <t xml:space="preserve">objęte wsparciem w Programie </t>
  </si>
  <si>
    <t>PRACOWNIKÓW ZAGROŻONYCH ZWOLNIENIEM LUB ZWOLNIONYCH Z PRACY</t>
  </si>
  <si>
    <t>MIEJSC OPIEKI NAD DZIEĆMI DO LAT 3</t>
  </si>
  <si>
    <t>utworzonych dzięki środkom z Programu</t>
  </si>
  <si>
    <t>OPIEKUNÓW DZIECI DO LAT 3</t>
  </si>
  <si>
    <t>OSÓB PRACUJĄCYCH</t>
  </si>
  <si>
    <t xml:space="preserve">otrzymało dotację na rozpoczęcie działalności gospodarczej </t>
  </si>
  <si>
    <t>MIESZKAŃCÓW</t>
  </si>
  <si>
    <t>skorzystało z programu profilaktycznego</t>
  </si>
  <si>
    <t xml:space="preserve">PROGRAMY ZDROWOTNE </t>
  </si>
  <si>
    <t>wdrożone dzięki środkom z Programu</t>
  </si>
  <si>
    <t xml:space="preserve">objętych usługami społecznymi </t>
  </si>
  <si>
    <t xml:space="preserve">SZKOŁY I PLACÓWKI OŚWIATY </t>
  </si>
  <si>
    <t>wyposażone w sprzęt TIK</t>
  </si>
  <si>
    <t>OSÓB BEZ PRACY</t>
  </si>
  <si>
    <t>liczymy sumę bez zaokrągleń</t>
  </si>
  <si>
    <t xml:space="preserve"> </t>
  </si>
  <si>
    <t>1,1 mld zł</t>
  </si>
  <si>
    <t>90,7 mln zł</t>
  </si>
  <si>
    <t>77,1 mln zł</t>
  </si>
  <si>
    <t>104,5 mln zł</t>
  </si>
  <si>
    <t>123,0 mln zł</t>
  </si>
  <si>
    <t>Działanie - kod</t>
  </si>
  <si>
    <t>Poddziałanie - kod</t>
  </si>
  <si>
    <t>Numer umowy/ decyzji/ aneksu</t>
  </si>
  <si>
    <t>Czy aktualna wersja umowy</t>
  </si>
  <si>
    <t>Data ostatniej aktualizacji</t>
  </si>
  <si>
    <t>Data podpisania umowy pierwotnej</t>
  </si>
  <si>
    <t>Data podpisania aneksu</t>
  </si>
  <si>
    <t>Data rozwiązania/anulowania</t>
  </si>
  <si>
    <t>Dofinansowanie</t>
  </si>
  <si>
    <t>Wartość ogółem</t>
  </si>
  <si>
    <t>Wkład UE</t>
  </si>
  <si>
    <t>RPPM.03.01.00</t>
  </si>
  <si>
    <t>RPPM.03.01.00-22-0001/16-01</t>
  </si>
  <si>
    <t>T</t>
  </si>
  <si>
    <t>RPPM.03.01.00-22-0001/20-01</t>
  </si>
  <si>
    <t>RPPM.03.01.00-22-0002/18-01</t>
  </si>
  <si>
    <t>RPPM.03.01.00-22-0002/20-01</t>
  </si>
  <si>
    <t>RPPM.03.01.00-22-0003/20-01</t>
  </si>
  <si>
    <t>RPPM.03.01.00-22-0004/16-01</t>
  </si>
  <si>
    <t>RPPM.03.01.00-22-0004/18-01</t>
  </si>
  <si>
    <t>RPPM.03.01.00-22-0005/16-02</t>
  </si>
  <si>
    <t>RPPM.03.01.00-22-0005/18-01</t>
  </si>
  <si>
    <t>RPPM.03.01.00-22-0005/20-02</t>
  </si>
  <si>
    <t>RPPM.03.01.00-22-0007/18-01</t>
  </si>
  <si>
    <t>RPPM.03.01.00-22-0007/20-01</t>
  </si>
  <si>
    <t>RPPM.03.01.00-22-0009/16-02</t>
  </si>
  <si>
    <t>RPPM.03.01.00-22-0009/18-01</t>
  </si>
  <si>
    <t>RPPM.03.01.00-22-0009/20-01</t>
  </si>
  <si>
    <t>RPPM.03.01.00-22-0010/16-01</t>
  </si>
  <si>
    <t>RPPM.03.01.00-22-0010/18-01</t>
  </si>
  <si>
    <t>RPPM.03.01.00-22-0011/20-01</t>
  </si>
  <si>
    <t>RPPM.03.01.00-22-0012/18-01</t>
  </si>
  <si>
    <t>RPPM.03.01.00-22-0012/20-01</t>
  </si>
  <si>
    <t>RPPM.03.01.00-22-0014/16-01</t>
  </si>
  <si>
    <t>RPPM.03.01.00-22-0014/18-01</t>
  </si>
  <si>
    <t>RPPM.03.01.00-22-0014/20-01</t>
  </si>
  <si>
    <t>RPPM.03.01.00-22-0015/16-02</t>
  </si>
  <si>
    <t>RPPM.03.01.00-22-0016/20-01</t>
  </si>
  <si>
    <t>RPPM.03.01.00-22-0017/16-02</t>
  </si>
  <si>
    <t>RPPM.03.01.00-22-0017/20-01</t>
  </si>
  <si>
    <t>RPPM.03.01.00-22-0018/18-01</t>
  </si>
  <si>
    <t>RPPM.03.01.00-22-0018/20-01</t>
  </si>
  <si>
    <t>RPPM.03.01.00-22-0019/18-01</t>
  </si>
  <si>
    <t>RPPM.03.01.00-22-0019/20-01</t>
  </si>
  <si>
    <t>RPPM.03.01.00-22-0020/16-01</t>
  </si>
  <si>
    <t>RPPM.03.01.00-22-0021/16-01</t>
  </si>
  <si>
    <t>RPPM.03.01.00-22-0021/18-02</t>
  </si>
  <si>
    <t>RPPM.03.01.00-22-0021/20-01</t>
  </si>
  <si>
    <t>RPPM.03.01.00-22-0022/16-02</t>
  </si>
  <si>
    <t>RPPM.03.01.00-22-0022/20-01</t>
  </si>
  <si>
    <t>RPPM.03.01.00-22-0023/16-01</t>
  </si>
  <si>
    <t>RPPM.03.01.00-22-0023/20-01</t>
  </si>
  <si>
    <t>RPPM.03.01.00-22-0024/16-01</t>
  </si>
  <si>
    <t>RPPM.03.01.00-22-0024/20-01</t>
  </si>
  <si>
    <t>RPPM.03.01.00-22-0025/16-02</t>
  </si>
  <si>
    <t>RPPM.03.01.00-22-0026/16-01</t>
  </si>
  <si>
    <t>RPPM.03.01.00-22-0026/18-01</t>
  </si>
  <si>
    <t>RPPM.03.01.00-22-0026/20-01</t>
  </si>
  <si>
    <t>RPPM.03.01.00-22-0027/20-01</t>
  </si>
  <si>
    <t>RPPM.03.01.00-22-0028/20-01</t>
  </si>
  <si>
    <t>RPPM.03.01.00-22-0029/16-01</t>
  </si>
  <si>
    <t>RPPM.03.01.00-22-0029/20-01</t>
  </si>
  <si>
    <t>RPPM.03.01.00-22-0031/16-02</t>
  </si>
  <si>
    <t>RPPM.03.01.00-22-0031/18-02</t>
  </si>
  <si>
    <t>RPPM.03.01.00-22-0031/20-02</t>
  </si>
  <si>
    <t>RPPM.03.01.00-22-0032/16-01</t>
  </si>
  <si>
    <t>RPPM.03.01.00-22-0032/18-01</t>
  </si>
  <si>
    <t>RPPM.03.01.00-22-0032/20-01</t>
  </si>
  <si>
    <t>RPPM.03.01.00-22-0033/16-03</t>
  </si>
  <si>
    <t>RPPM.03.01.00-22-0033/18-01</t>
  </si>
  <si>
    <t>RPPM.03.01.00-22-0033/20-01</t>
  </si>
  <si>
    <t>RPPM.03.01.00-22-0034/16-01</t>
  </si>
  <si>
    <t>RPPM.03.01.00-22-0035/16-02</t>
  </si>
  <si>
    <t>RPPM.03.01.00-22-0036/16-02</t>
  </si>
  <si>
    <t>RPPM.03.01.00-22-0036/18-01</t>
  </si>
  <si>
    <t>RPPM.03.01.00-22-0037/20-01</t>
  </si>
  <si>
    <t>RPPM.03.01.00-22-0038/16-02</t>
  </si>
  <si>
    <t>RPPM.03.01.00-22-0038/20-01</t>
  </si>
  <si>
    <t>RPPM.03.01.00-22-0039/18-01</t>
  </si>
  <si>
    <t>RPPM.03.01.00-22-0040/16-01</t>
  </si>
  <si>
    <t>RPPM.03.01.00-22-0040/18-01</t>
  </si>
  <si>
    <t>RPPM.03.01.00-22-0040/20-01</t>
  </si>
  <si>
    <t>RPPM.03.01.00-22-0043/18-02</t>
  </si>
  <si>
    <t>RPPM.03.01.00-22-0043/20-01</t>
  </si>
  <si>
    <t>RPPM.03.01.00-22-0044/16-01</t>
  </si>
  <si>
    <t>RPPM.03.01.00-22-0045/16-01</t>
  </si>
  <si>
    <t>RPPM.03.01.00-22-0046/20-01</t>
  </si>
  <si>
    <t>RPPM.03.01.00-22-0048/16-02</t>
  </si>
  <si>
    <t>RPPM.03.01.00-22-0048/18-01</t>
  </si>
  <si>
    <t>RPPM.03.01.00-22-0048/20-01</t>
  </si>
  <si>
    <t>RPPM.03.01.00-22-0049/16-03</t>
  </si>
  <si>
    <t>RPPM.03.01.00-22-0050/20-01</t>
  </si>
  <si>
    <t>RPPM.03.01.00-22-0051/16-02</t>
  </si>
  <si>
    <t>RPPM.03.01.00-22-0051/18-02</t>
  </si>
  <si>
    <t>RPPM.03.01.00-22-0051/20-01</t>
  </si>
  <si>
    <t>RPPM.03.01.00-22-0052/16-02</t>
  </si>
  <si>
    <t>RPPM.03.01.00-22-0052/18-01</t>
  </si>
  <si>
    <t>RPPM.03.01.00-22-0054/16-03</t>
  </si>
  <si>
    <t>RPPM.03.01.00-22-0054/18-03</t>
  </si>
  <si>
    <t>RPPM.03.01.00-22-0054/20-01</t>
  </si>
  <si>
    <t>RPPM.03.01.00-22-0056/16-01</t>
  </si>
  <si>
    <t>RPPM.03.01.00-22-0056/20-01</t>
  </si>
  <si>
    <t>RPPM.03.01.00-22-0057/16-03</t>
  </si>
  <si>
    <t>RPPM.03.01.00-22-0057/20-01</t>
  </si>
  <si>
    <t>RPPM.03.01.00-22-0058/16-01</t>
  </si>
  <si>
    <t>RPPM.03.01.00-22-0058/18-02</t>
  </si>
  <si>
    <t>RPPM.03.01.00-22-0059/18-02</t>
  </si>
  <si>
    <t>RPPM.03.01.00-22-0059/20-01</t>
  </si>
  <si>
    <t>RPPM.03.01.00-22-0060/18-01</t>
  </si>
  <si>
    <t>RPPM.03.01.00-22-0060/20-02</t>
  </si>
  <si>
    <t>RPPM.03.01.00-22-0061/20-01</t>
  </si>
  <si>
    <t>RPPM.03.01.00-22-0062/18-01</t>
  </si>
  <si>
    <t>RPPM.03.01.00-22-0062/20-01</t>
  </si>
  <si>
    <t>RPPM.03.01.00-22-0063/18-01</t>
  </si>
  <si>
    <t>RPPM.03.01.00-22-0063/20-01</t>
  </si>
  <si>
    <t>RPPM.03.01.00-22-0064/18-01</t>
  </si>
  <si>
    <t>RPPM.03.01.00-22-0065/16-01</t>
  </si>
  <si>
    <t>RPPM.03.01.00-22-0065/18-02</t>
  </si>
  <si>
    <t>RPPM.03.01.00-22-0066/20-01</t>
  </si>
  <si>
    <t>RPPM.03.01.00-22-0067/20-02</t>
  </si>
  <si>
    <t>RPPM.03.01.00-22-0068/20-01</t>
  </si>
  <si>
    <t>RPPM.03.01.00-22-0069/16-01</t>
  </si>
  <si>
    <t>RPPM.03.01.00-22-0069/20-01</t>
  </si>
  <si>
    <t>RPPM.03.01.00-22-0070/20-01</t>
  </si>
  <si>
    <t>RPPM.03.01.00-22-0071/16-02</t>
  </si>
  <si>
    <t>RPPM.03.01.00-22-0072/20-01</t>
  </si>
  <si>
    <t>RPPM.03.01.00-22-0073/20-01</t>
  </si>
  <si>
    <t>RPPM.03.01.00-22-0074/18-03</t>
  </si>
  <si>
    <t>RPPM.03.01.00-22-0074/20-02</t>
  </si>
  <si>
    <t>RPPM.03.01.00-22-0075/16-02</t>
  </si>
  <si>
    <t>RPPM.03.01.00-22-0075/18-01</t>
  </si>
  <si>
    <t>RPPM.03.01.00-22-0075/20-01</t>
  </si>
  <si>
    <t>RPPM.03.01.00-22-0076/16-01</t>
  </si>
  <si>
    <t>RPPM.03.01.00-22-0076/20-01</t>
  </si>
  <si>
    <t>RPPM.03.01.00-22-0078/16-02</t>
  </si>
  <si>
    <t>RPPM.03.01.00-22-0079/16-03</t>
  </si>
  <si>
    <t>RPPM.03.01.00-22-0080/16-02</t>
  </si>
  <si>
    <t>RPPM.03.01.00-22-0080/20-01</t>
  </si>
  <si>
    <t>RPPM.03.01.00-22-0081/20-01</t>
  </si>
  <si>
    <t>RPPM.03.01.00-22-0082/18-01</t>
  </si>
  <si>
    <t>RPPM.03.01.00-22-0083/16-01</t>
  </si>
  <si>
    <t>RPPM.03.01.00-22-0084/20-01</t>
  </si>
  <si>
    <t>RPPM.03.01.00-22-0085/16-01</t>
  </si>
  <si>
    <t>RPPM.03.01.00-22-0085/18-01</t>
  </si>
  <si>
    <t>RPPM.03.01.00-22-0086/18-01</t>
  </si>
  <si>
    <t>RPPM.03.01.00-22-0087/16-01</t>
  </si>
  <si>
    <t>RPPM.03.01.00-22-0088/16-01</t>
  </si>
  <si>
    <t>RPPM.03.01.00-22-0088/20-01</t>
  </si>
  <si>
    <t>RPPM.03.01.00-22-0089/16-02</t>
  </si>
  <si>
    <t>RPPM.03.01.00-22-0089/20-01</t>
  </si>
  <si>
    <t>RPPM.03.01.00-22-0090/16-02</t>
  </si>
  <si>
    <t>RPPM.03.01.00-22-0090/20-01</t>
  </si>
  <si>
    <t>RPPM.03.01.00-22-0091/18-01</t>
  </si>
  <si>
    <t>RPPM.03.01.00-22-0092/16-00</t>
  </si>
  <si>
    <t>RPPM.03.01.00-22-0092/18-01</t>
  </si>
  <si>
    <t>RPPM.03.01.00-22-0093/16-03</t>
  </si>
  <si>
    <t>RPPM.03.01.00-22-0093/20-01</t>
  </si>
  <si>
    <t>RPPM.03.01.00-22-0094/20-01</t>
  </si>
  <si>
    <t>RPPM.03.01.00-22-0095/16-01</t>
  </si>
  <si>
    <t>RPPM.03.01.00-22-0095/20-01</t>
  </si>
  <si>
    <t>RPPM.03.01.00-22-0096/16-04</t>
  </si>
  <si>
    <t>RPPM.03.01.00-22-0096/18-01</t>
  </si>
  <si>
    <t>RPPM.03.01.00-22-0096/20-01</t>
  </si>
  <si>
    <t>RPPM.03.01.00-22-0098/16-01</t>
  </si>
  <si>
    <t>RPPM.03.01.00-22-0099/16-03</t>
  </si>
  <si>
    <t>RPPM.03.01.00-22-0101/20-01</t>
  </si>
  <si>
    <t>RPPM.03.01.00-22-0102/16-01</t>
  </si>
  <si>
    <t>RPPM.03.01.00-22-0102/20-01</t>
  </si>
  <si>
    <t>RPPM.03.01.00-22-0103/16-01</t>
  </si>
  <si>
    <t>RPPM.03.01.00-22-0103/18-01</t>
  </si>
  <si>
    <t>RPPM.03.01.00-22-0103/20-02</t>
  </si>
  <si>
    <t>RPPM.03.01.00-22-0104/16-01</t>
  </si>
  <si>
    <t>RPPM.03.01.00-22-0106/20-01</t>
  </si>
  <si>
    <t>RPPM.03.01.00-22-0107/20-01</t>
  </si>
  <si>
    <t>RPPM.03.01.00-22-0110/18-01</t>
  </si>
  <si>
    <t>RPPM.03.01.00-22-0112/20-01</t>
  </si>
  <si>
    <t>RPPM.03.01.00-22-0113/16-02</t>
  </si>
  <si>
    <t>RPPM.03.01.00-22-0113/20-01</t>
  </si>
  <si>
    <t>RPPM.03.01.00-22-0115/20-02</t>
  </si>
  <si>
    <t>RPPM.03.01.00-22-0116/20-01</t>
  </si>
  <si>
    <t>RPPM.03.01.00-22-0118/18-01</t>
  </si>
  <si>
    <t>RPPM.03.01.00-22-0119/18-01</t>
  </si>
  <si>
    <t>RPPM.03.01.00-22-0120/18-02</t>
  </si>
  <si>
    <t>RPPM.03.01.00-22-0121/16-01</t>
  </si>
  <si>
    <t>RPPM.03.01.00-22-0122/16-01</t>
  </si>
  <si>
    <t>RPPM.03.01.00-22-0122/18-01</t>
  </si>
  <si>
    <t>RPPM.03.01.00-22-0122/20-01</t>
  </si>
  <si>
    <t>RPPM.03.01.00-22-0123/18-02</t>
  </si>
  <si>
    <t>RPPM.03.01.00-22-0125/16-01</t>
  </si>
  <si>
    <t>RPPM.03.01.00-22-0126/16-01</t>
  </si>
  <si>
    <t>RPPM.03.01.00-22-0129/16-02</t>
  </si>
  <si>
    <t>RPPM.03.01.00-22-0131/16-01</t>
  </si>
  <si>
    <t>RPPM.03.01.00-22-0132/16-01</t>
  </si>
  <si>
    <t>RPPM.03.01.00-22-0133/16-01</t>
  </si>
  <si>
    <t>RPPM.03.01.00-22-0135/16-01</t>
  </si>
  <si>
    <t>RPPM.03.01.00-22-0139/18-01</t>
  </si>
  <si>
    <t>RPPM.03.01.00-22-0140/16-02</t>
  </si>
  <si>
    <t>RPPM.03.01.00-22-0146/16-02</t>
  </si>
  <si>
    <t>RPPM.03.01.00-22-0152/16-02</t>
  </si>
  <si>
    <t>RPPM.03.02.00</t>
  </si>
  <si>
    <t>RPPM.03.02.01</t>
  </si>
  <si>
    <t>RPPM.03.02.01-22-0001/15-02</t>
  </si>
  <si>
    <t>RPPM.03.02.01-22-0001/21-01</t>
  </si>
  <si>
    <t>RPPM.03.02.01-22-0002/15-01</t>
  </si>
  <si>
    <t>RPPM.03.02.01-22-0003/21-00</t>
  </si>
  <si>
    <t>RPPM.03.02.01-22-0004/15-02</t>
  </si>
  <si>
    <t>RPPM.03.02.01-22-0004/21-01</t>
  </si>
  <si>
    <t>RPPM.03.02.01-22-0005/15-01</t>
  </si>
  <si>
    <t>RPPM.03.02.01-22-0005/21-01</t>
  </si>
  <si>
    <t>RPPM.03.02.01-22-0006/15-00</t>
  </si>
  <si>
    <t>RPPM.03.02.01-22-0007/15-01</t>
  </si>
  <si>
    <t>RPPM.03.02.01-22-0007/21-01</t>
  </si>
  <si>
    <t>RPPM.03.02.01-22-0008/21-01</t>
  </si>
  <si>
    <t>RPPM.03.02.01-22-0009/15-01</t>
  </si>
  <si>
    <t>RPPM.03.02.01-22-0009/21-01</t>
  </si>
  <si>
    <t>RPPM.03.02.01-22-0010/15-02</t>
  </si>
  <si>
    <t>RPPM.03.02.01-22-0010/21-00</t>
  </si>
  <si>
    <t>RPPM.03.02.01-22-0011/15-01</t>
  </si>
  <si>
    <t>RPPM.03.02.01-22-0011/21-00</t>
  </si>
  <si>
    <t>RPPM.03.02.01-22-0012/15-01</t>
  </si>
  <si>
    <t>RPPM.03.02.01-22-0012/21-01</t>
  </si>
  <si>
    <t>RPPM.03.02.01-22-0013/21-00</t>
  </si>
  <si>
    <t>RPPM.03.02.01-22-0014/15-01</t>
  </si>
  <si>
    <t>RPPM.03.02.01-22-0014/21-00</t>
  </si>
  <si>
    <t>RPPM.03.02.01-22-0015/15-01</t>
  </si>
  <si>
    <t>RPPM.03.02.01-22-0015/21-00</t>
  </si>
  <si>
    <t>RPPM.03.02.01-22-0016/15-01</t>
  </si>
  <si>
    <t>RPPM.03.02.01-22-0016/21-00</t>
  </si>
  <si>
    <t>RPPM.03.02.01-22-0017/15-02</t>
  </si>
  <si>
    <t>RPPM.03.02.01-22-0017/21-00</t>
  </si>
  <si>
    <t>RPPM.03.02.01-22-0018/21-00</t>
  </si>
  <si>
    <t>RPPM.03.02.01-22-0019/15-01</t>
  </si>
  <si>
    <t>RPPM.03.02.01-22-0019/21-00</t>
  </si>
  <si>
    <t>RPPM.03.02.01-22-0020/15-01</t>
  </si>
  <si>
    <t>RPPM.03.02.01-22-0020/21-01</t>
  </si>
  <si>
    <t>RPPM.03.02.01-22-0021/15-01</t>
  </si>
  <si>
    <t>RPPM.03.02.01-22-0021/21-01</t>
  </si>
  <si>
    <t>RPPM.03.02.01-22-0022/15-01</t>
  </si>
  <si>
    <t>RPPM.03.02.01-22-0022/21-01</t>
  </si>
  <si>
    <t>RPPM.03.02.01-22-0023/15-01</t>
  </si>
  <si>
    <t>RPPM.03.02.01-22-0023/21-00</t>
  </si>
  <si>
    <t>RPPM.03.02.01-22-0026/15-02</t>
  </si>
  <si>
    <t>RPPM.03.02.01-22-0027/15-01</t>
  </si>
  <si>
    <t>RPPM.03.02.01-22-0029/15-01</t>
  </si>
  <si>
    <t>RPPM.03.02.01-22-0031/15-01</t>
  </si>
  <si>
    <t>RPPM.03.02.01-22-0032/15-01</t>
  </si>
  <si>
    <t>RPPM.03.02.01-22-0033/15-01</t>
  </si>
  <si>
    <t>RPPM.03.02.01-22-0034/15-00</t>
  </si>
  <si>
    <t>RPPM.03.02.01-22-0035/15-00</t>
  </si>
  <si>
    <t>RPPM.03.02.01-22-0036/15-01</t>
  </si>
  <si>
    <t>RPPM.03.02.01-22-0037/15-01</t>
  </si>
  <si>
    <t>RPPM.03.02.01-22-0038/15-02</t>
  </si>
  <si>
    <t>RPPM.03.02.01-22-0040/15-02</t>
  </si>
  <si>
    <t>RPPM.03.02.01-22-0042/15-01</t>
  </si>
  <si>
    <t>RPPM.03.02.01-22-0043/15-01</t>
  </si>
  <si>
    <t>RPPM.03.02.01-22-0044/15-01</t>
  </si>
  <si>
    <t>RPPM.03.02.01-22-0045/15-01</t>
  </si>
  <si>
    <t>RPPM.03.02.01-22-0046/15-01</t>
  </si>
  <si>
    <t>RPPM.03.02.01-22-0048/15-02</t>
  </si>
  <si>
    <t>RPPM.03.02.01-22-0050/15-01</t>
  </si>
  <si>
    <t>RPPM.03.02.01-22-0051/15-02</t>
  </si>
  <si>
    <t>RPPM.03.02.01-22-0053/15-01</t>
  </si>
  <si>
    <t>RPPM.03.02.01-22-0054/15-01</t>
  </si>
  <si>
    <t>RPPM.03.02.01-22-0059/15-01</t>
  </si>
  <si>
    <t>RPPM.03.02.01-22-0061/15-01</t>
  </si>
  <si>
    <t>RPPM.03.02.01-22-0063/15-01</t>
  </si>
  <si>
    <t>RPPM.03.02.01-22-0064/15-02</t>
  </si>
  <si>
    <t>RPPM.03.02.01-22-0065/15-01</t>
  </si>
  <si>
    <t>RPPM.03.02.01-22-0067/15-01</t>
  </si>
  <si>
    <t>RPPM.03.02.01-22-0068/15-01</t>
  </si>
  <si>
    <t>RPPM.03.02.01-22-0069/15-01</t>
  </si>
  <si>
    <t>RPPM.03.02.01-22-0073/15-01</t>
  </si>
  <si>
    <t>RPPM.03.02.01-22-0074/15-02</t>
  </si>
  <si>
    <t>RPPM.03.02.01-22-0076/15-01</t>
  </si>
  <si>
    <t>RPPM.03.02.01-22-0077/15-01</t>
  </si>
  <si>
    <t>RPPM.03.02.01-22-0079/15-00</t>
  </si>
  <si>
    <t>RPPM.03.02.01-22-0081/15-01</t>
  </si>
  <si>
    <t>RPPM.03.02.01-22-0082/15-01</t>
  </si>
  <si>
    <t>RPPM.03.02.01-22-0083/15-01</t>
  </si>
  <si>
    <t>RPPM.03.02.01-22-0085/15-01</t>
  </si>
  <si>
    <t>RPPM.03.02.01-22-0086/15-01</t>
  </si>
  <si>
    <t>RPPM.03.02.01-22-0088/15-02</t>
  </si>
  <si>
    <t>RPPM.03.02.01-22-0090/15-01</t>
  </si>
  <si>
    <t>RPPM.03.02.01-22-0091/15-01</t>
  </si>
  <si>
    <t>RPPM.03.02.01-22-0092/15-01</t>
  </si>
  <si>
    <t>RPPM.03.02.01-22-0093/15-01</t>
  </si>
  <si>
    <t>RPPM.03.02.01-22-0094/15-02</t>
  </si>
  <si>
    <t>RPPM.03.02.01-22-0095/15-01</t>
  </si>
  <si>
    <t>RPPM.03.02.01-22-0096/15-03</t>
  </si>
  <si>
    <t>RPPM.03.02.01-22-0097/15-01</t>
  </si>
  <si>
    <t>RPPM.03.02.01-22-0098/15-01</t>
  </si>
  <si>
    <t>RPPM.03.02.01-22-0099/15-01</t>
  </si>
  <si>
    <t>RPPM.03.02.01-22-0107/15-01</t>
  </si>
  <si>
    <t>RPPM.03.02.01-22-0110/15-01</t>
  </si>
  <si>
    <t>RPPM.03.02.01-22-0112/15-01</t>
  </si>
  <si>
    <t>RPPM.03.02.01-22-0114/15-00</t>
  </si>
  <si>
    <t>RPPM.03.02.01-22-0116/15-01</t>
  </si>
  <si>
    <t>RPPM.03.02.01-22-0117/15-01</t>
  </si>
  <si>
    <t>RPPM.03.02.01-22-0118/15-03</t>
  </si>
  <si>
    <t>RPPM.03.02.01-22-0119/15-02</t>
  </si>
  <si>
    <t>RPPM.03.02.01-22-0120/15-01</t>
  </si>
  <si>
    <t>RPPM.03.02.01-22-0121/15-01</t>
  </si>
  <si>
    <t>RPPM.03.02.01-22-0122/15-01</t>
  </si>
  <si>
    <t>RPPM.03.02.01-22-0124/15-02</t>
  </si>
  <si>
    <t>RPPM.03.02.01-22-0125/15-01</t>
  </si>
  <si>
    <t>RPPM.03.02.01-22-0126/15-01</t>
  </si>
  <si>
    <t>RPPM.03.02.01-22-0127/15-01</t>
  </si>
  <si>
    <t>RPPM.03.02.01-22-0129/15-02</t>
  </si>
  <si>
    <t>RPPM.03.02.01-22-0131/15-02</t>
  </si>
  <si>
    <t>RPPM.03.02.01-22-0133/15-02</t>
  </si>
  <si>
    <t>RPPM.03.02.01-22-0134/15-01</t>
  </si>
  <si>
    <t>RPPM.03.02.01-22-0135/15-02</t>
  </si>
  <si>
    <t>RPPM.03.02.01-22-0137/15-01</t>
  </si>
  <si>
    <t>RPPM.03.02.01-22-0138/15-03</t>
  </si>
  <si>
    <t>RPPM.03.02.01-22-0139/15-01</t>
  </si>
  <si>
    <t>RPPM.03.02.01-22-0141/15-01</t>
  </si>
  <si>
    <t>RPPM.03.02.01-22-0143/15-01</t>
  </si>
  <si>
    <t>RPPM.03.02.01-22-0145/15-01</t>
  </si>
  <si>
    <t>RPPM.03.02.01-22-0148/15-02</t>
  </si>
  <si>
    <t>RPPM.03.02.01-22-0149/15-02</t>
  </si>
  <si>
    <t>RPPM.03.02.01-22-0150/15-02</t>
  </si>
  <si>
    <t>RPPM.03.02.01-22-0152/15-01</t>
  </si>
  <si>
    <t>RPPM.03.02.01-22-0153/15-01</t>
  </si>
  <si>
    <t>RPPM.03.02.01-22-0154/15-02</t>
  </si>
  <si>
    <t>RPPM.03.02.01-22-0157/15-02</t>
  </si>
  <si>
    <t>RPPM.03.02.01-22-0158/15-01</t>
  </si>
  <si>
    <t>RPPM.03.02.01-22-0159/15-01</t>
  </si>
  <si>
    <t>RPPM.03.02.01-22-0160/15-02</t>
  </si>
  <si>
    <t>RPPM.03.02.01-22-0164/15-01</t>
  </si>
  <si>
    <t>RPPM.03.02.01-22-0165/15-01</t>
  </si>
  <si>
    <t>RPPM.03.02.01-22-0166/15-01</t>
  </si>
  <si>
    <t>RPPM.03.02.01-22-0167/15-01</t>
  </si>
  <si>
    <t>RPPM.03.02.01-22-0168/15-01</t>
  </si>
  <si>
    <t>RPPM.03.02.01-22-0170/15-01</t>
  </si>
  <si>
    <t>RPPM.03.02.01-22-0172/15-01</t>
  </si>
  <si>
    <t>RPPM.03.02.01-22-0173/15-01</t>
  </si>
  <si>
    <t>RPPM.03.02.01-22-0175/15-01</t>
  </si>
  <si>
    <t>RPPM.03.02.02</t>
  </si>
  <si>
    <t>RPPM.03.02.02-22-0001/15-01</t>
  </si>
  <si>
    <t>RPPM.03.02.02-22-0001/16-03</t>
  </si>
  <si>
    <t>RPPM.03.02.02-22-0001/17-01</t>
  </si>
  <si>
    <t>RPPM.03.02.02-22-0001/19-01</t>
  </si>
  <si>
    <t>RPPM.03.02.02-22-0002/16-03</t>
  </si>
  <si>
    <t>RPPM.03.02.02-22-0003/16-03</t>
  </si>
  <si>
    <t>RPPM.03.02.02-22-0005/16-03</t>
  </si>
  <si>
    <t>RPPM.03.02.02-22-0006/16-03</t>
  </si>
  <si>
    <t>RPPM.03.02.02-22-0007/16-03</t>
  </si>
  <si>
    <t>RPPM.03.02.02-22-0008/16-03</t>
  </si>
  <si>
    <t>RPPM.03.02.02-22-0009/16-03</t>
  </si>
  <si>
    <t>RPPM.03.02.02-22-0010/16-03</t>
  </si>
  <si>
    <t>RPPM.03.02.02-22-0011/16-03</t>
  </si>
  <si>
    <t>RPPM.03.02.02-22-0012/16-03</t>
  </si>
  <si>
    <t>RPPM.03.02.02-22-0013/16-03</t>
  </si>
  <si>
    <t>RPPM.03.02.02-22-0014/16-03</t>
  </si>
  <si>
    <t>RPPM.03.02.02-22-0016/16-03</t>
  </si>
  <si>
    <t>RPPM.03.02.02-22-0017/16-03</t>
  </si>
  <si>
    <t>RPPM.03.02.02-22-0018/16-02</t>
  </si>
  <si>
    <t>RPPM.03.02.02-22-0019/16-03</t>
  </si>
  <si>
    <t>RPPM.03.02.02-22-0020/16-02</t>
  </si>
  <si>
    <t>RPPM.03.02.02-22-0021/16-04</t>
  </si>
  <si>
    <t>RPPM.03.02.02-22-0022/16-03</t>
  </si>
  <si>
    <t>RPPM.03.02.02-22-0023/16-03</t>
  </si>
  <si>
    <t>RPPM.03.02.02-22-0024/16-03</t>
  </si>
  <si>
    <t>RPPM.03.02.02-22-0025/16-03</t>
  </si>
  <si>
    <t>RPPM.03.02.02-22-0026/16-03</t>
  </si>
  <si>
    <t>RPPM.03.02.02-22-0027/16-02</t>
  </si>
  <si>
    <t>RPPM.03.03.00</t>
  </si>
  <si>
    <t>RPPM.03.03.01</t>
  </si>
  <si>
    <t>RPPM.03.03.01-22-0001/16-01</t>
  </si>
  <si>
    <t>RPPM.03.03.01-22-0002/16-01</t>
  </si>
  <si>
    <t>RPPM.03.03.01-22-0003/16-02</t>
  </si>
  <si>
    <t>RPPM.03.03.01-22-0004/16-01</t>
  </si>
  <si>
    <t>RPPM.03.03.01-22-0005/16-01</t>
  </si>
  <si>
    <t>RPPM.03.03.01-22-0006/16-02</t>
  </si>
  <si>
    <t>RPPM.03.03.01-22-0007/16-01</t>
  </si>
  <si>
    <t>RPPM.03.03.01-22-0008/16-01</t>
  </si>
  <si>
    <t>RPPM.03.03.01-22-0009/16-03</t>
  </si>
  <si>
    <t>RPPM.03.03.01-22-0010/16-01</t>
  </si>
  <si>
    <t>RPPM.03.03.01-22-0011/16-04</t>
  </si>
  <si>
    <t>RPPM.03.03.01-22-0012/16-01</t>
  </si>
  <si>
    <t>RPPM.03.03.01-22-0013/16-02</t>
  </si>
  <si>
    <t>RPPM.03.03.01-22-0014/16-02</t>
  </si>
  <si>
    <t>RPPM.03.03.01-22-0015/16-03</t>
  </si>
  <si>
    <t>RPPM.03.03.01-22-0016/16-01</t>
  </si>
  <si>
    <t>RPPM.03.03.01-22-0017/16-02</t>
  </si>
  <si>
    <t>RPPM.03.03.01-22-0018/16-02</t>
  </si>
  <si>
    <t>RPPM.03.03.01-22-0019/16-02</t>
  </si>
  <si>
    <t>RPPM.03.03.01-22-0020/16-01</t>
  </si>
  <si>
    <t>RPPM.03.03.01-22-0021/16-02</t>
  </si>
  <si>
    <t>RPPM.03.03.01-22-0022/16-03</t>
  </si>
  <si>
    <t>RPPM.03.03.01-22-0023/16-01</t>
  </si>
  <si>
    <t>RPPM.03.03.02</t>
  </si>
  <si>
    <t>RPPM.03.03.02-22-0001/15-06</t>
  </si>
  <si>
    <t>RPPM.05.01.00</t>
  </si>
  <si>
    <t>RPPM.05.01.01</t>
  </si>
  <si>
    <t>RPPM.05.01.01-22-0001/16-02</t>
  </si>
  <si>
    <t>RPPM.05.01.01-22-0001/17-04</t>
  </si>
  <si>
    <t>RPPM.05.01.01-22-0001/19-12</t>
  </si>
  <si>
    <t>RPPM.05.01.01-22-0002/16-01</t>
  </si>
  <si>
    <t>RPPM.05.01.01-22-0002/17-02</t>
  </si>
  <si>
    <t>RPPM.05.01.01-22-0002/19-10</t>
  </si>
  <si>
    <t>RPPM.05.01.01-22-0003/16-01</t>
  </si>
  <si>
    <t>RPPM.05.01.01-22-0003/17-03</t>
  </si>
  <si>
    <t>RPPM.05.01.01-22-0003/19-12</t>
  </si>
  <si>
    <t>RPPM.05.01.01-22-0004/16-01</t>
  </si>
  <si>
    <t>RPPM.05.01.01-22-0004/17-02</t>
  </si>
  <si>
    <t>RPPM.05.01.01-22-0004/19-12</t>
  </si>
  <si>
    <t>RPPM.05.01.01-22-0005/16-01</t>
  </si>
  <si>
    <t>RPPM.05.01.01-22-0005/17-02</t>
  </si>
  <si>
    <t>RPPM.05.01.01-22-0005/19-10</t>
  </si>
  <si>
    <t>RPPM.05.01.01-22-0006/16-02</t>
  </si>
  <si>
    <t>RPPM.05.01.01-22-0006/17-03</t>
  </si>
  <si>
    <t>RPPM.05.01.01-22-0006/19-09</t>
  </si>
  <si>
    <t>RPPM.05.01.01-22-0007/16-02</t>
  </si>
  <si>
    <t>RPPM.05.01.01-22-0007/17-02</t>
  </si>
  <si>
    <t>RPPM.05.01.01-22-0007/19-13</t>
  </si>
  <si>
    <t>RPPM.05.01.02</t>
  </si>
  <si>
    <t>RPPM.05.01.02-22-0001/15-02</t>
  </si>
  <si>
    <t>RPPM.05.01.02-22-0001/16-01</t>
  </si>
  <si>
    <t>RPPM.05.01.02-22-0001/17-02</t>
  </si>
  <si>
    <t>RPPM.05.01.02-22-0001/19-11</t>
  </si>
  <si>
    <t>RPPM.05.01.02-22-0002/15-01</t>
  </si>
  <si>
    <t>RPPM.05.01.02-22-0002/16-02</t>
  </si>
  <si>
    <t>RPPM.05.01.02-22-0002/17-02</t>
  </si>
  <si>
    <t>RPPM.05.01.02-22-0002/19-15</t>
  </si>
  <si>
    <t>RPPM.05.01.02-22-0003/15-02</t>
  </si>
  <si>
    <t>RPPM.05.01.02-22-0003/16-01</t>
  </si>
  <si>
    <t>RPPM.05.01.02-22-0003/17-02</t>
  </si>
  <si>
    <t>RPPM.05.01.02-22-0003/19-12</t>
  </si>
  <si>
    <t>RPPM.05.01.02-22-0004/15-02</t>
  </si>
  <si>
    <t>RPPM.05.01.02-22-0004/16-01</t>
  </si>
  <si>
    <t>RPPM.05.01.02-22-0004/17-02</t>
  </si>
  <si>
    <t>RPPM.05.01.02-22-0004/19-12</t>
  </si>
  <si>
    <t>RPPM.05.01.02-22-0005/15-02</t>
  </si>
  <si>
    <t>RPPM.05.01.02-22-0005/16-02</t>
  </si>
  <si>
    <t>RPPM.05.01.02-22-0005/17-02</t>
  </si>
  <si>
    <t>RPPM.05.01.02-22-0005/19-10</t>
  </si>
  <si>
    <t>RPPM.05.01.02-22-0006/16-03</t>
  </si>
  <si>
    <t>RPPM.05.01.02-22-0006/17-02</t>
  </si>
  <si>
    <t>RPPM.05.01.02-22-0006/19-14</t>
  </si>
  <si>
    <t>RPPM.05.01.02-22-0007/15-01</t>
  </si>
  <si>
    <t>RPPM.05.01.02-22-0007/16-01</t>
  </si>
  <si>
    <t>RPPM.05.01.02-22-0007/17-02</t>
  </si>
  <si>
    <t>RPPM.05.01.02-22-0007/19-11</t>
  </si>
  <si>
    <t>RPPM.05.01.02-22-0008/15-02</t>
  </si>
  <si>
    <t>RPPM.05.01.02-22-0008/16-02</t>
  </si>
  <si>
    <t>RPPM.05.01.02-22-0008/17-03</t>
  </si>
  <si>
    <t>RPPM.05.01.02-22-0008/19-10</t>
  </si>
  <si>
    <t>RPPM.05.01.02-22-0009/15-02</t>
  </si>
  <si>
    <t>RPPM.05.01.02-22-0009/16-01</t>
  </si>
  <si>
    <t>RPPM.05.01.02-22-0009/17-02</t>
  </si>
  <si>
    <t>RPPM.05.01.02-22-0009/19-12</t>
  </si>
  <si>
    <t>RPPM.05.01.02-22-0010/15-01</t>
  </si>
  <si>
    <t>RPPM.05.01.02-22-0010/16-01</t>
  </si>
  <si>
    <t>RPPM.05.01.02-22-0010/17-02</t>
  </si>
  <si>
    <t>RPPM.05.01.02-22-0010/19-10</t>
  </si>
  <si>
    <t>RPPM.05.01.02-22-0011/15-02</t>
  </si>
  <si>
    <t>RPPM.05.01.02-22-0012/15-02</t>
  </si>
  <si>
    <t>RPPM.05.01.02-22-0013/15-04</t>
  </si>
  <si>
    <t>RPPM.05.01.02-22-0014/15-03</t>
  </si>
  <si>
    <t>RPPM.05.01.02-22-0015/15-03</t>
  </si>
  <si>
    <t>RPPM.05.01.02-22-0016/15-04</t>
  </si>
  <si>
    <t>RPPM.05.01.02-22-0017/15-04</t>
  </si>
  <si>
    <t>RPPM.05.02.00</t>
  </si>
  <si>
    <t>RPPM.05.02.01</t>
  </si>
  <si>
    <t>RPPM.05.02.01-22-0001/17-01</t>
  </si>
  <si>
    <t>RPPM.05.02.01-22-0001/19-00</t>
  </si>
  <si>
    <t>RPPM.05.02.01-22-0001/20-00</t>
  </si>
  <si>
    <t>RPPM.05.02.01-22-0001/21-02</t>
  </si>
  <si>
    <t>RPPM.05.02.01-22-0002/17-01</t>
  </si>
  <si>
    <t>RPPM.05.02.01-22-0002/19-00</t>
  </si>
  <si>
    <t>RPPM.05.02.01-22-0002/20-00</t>
  </si>
  <si>
    <t>RPPM.05.02.01-22-0002/21-01</t>
  </si>
  <si>
    <t>RPPM.05.02.01-22-0003/17-02</t>
  </si>
  <si>
    <t>RPPM.05.02.01-22-0003/19-03</t>
  </si>
  <si>
    <t>RPPM.05.02.01-22-0003/20-01</t>
  </si>
  <si>
    <t>RPPM.05.02.01-22-0003/21-00</t>
  </si>
  <si>
    <t>RPPM.05.02.01-22-0004/17-01</t>
  </si>
  <si>
    <t>RPPM.05.02.01-22-0004/19-00</t>
  </si>
  <si>
    <t>RPPM.05.02.01-22-0004/20-01</t>
  </si>
  <si>
    <t>RPPM.05.02.01-22-0004/21-01</t>
  </si>
  <si>
    <t>RPPM.05.02.01-22-0005/17-01</t>
  </si>
  <si>
    <t>RPPM.05.02.01-22-0005/19-00</t>
  </si>
  <si>
    <t>RPPM.05.02.01-22-0005/20-00</t>
  </si>
  <si>
    <t>RPPM.05.02.01-22-0006/17-01</t>
  </si>
  <si>
    <t>RPPM.05.02.01-22-0006/19-01</t>
  </si>
  <si>
    <t>RPPM.05.02.01-22-0007/17-01</t>
  </si>
  <si>
    <t>RPPM.05.02.01-22-0007/19-01</t>
  </si>
  <si>
    <t>RPPM.05.02.01-22-0008/17-01</t>
  </si>
  <si>
    <t>RPPM.05.02.01-22-0008/19-00</t>
  </si>
  <si>
    <t>RPPM.05.02.01-22-0009/17-01</t>
  </si>
  <si>
    <t>RPPM.05.02.01-22-0009/19-00</t>
  </si>
  <si>
    <t>RPPM.05.02.01-22-0010/17-01</t>
  </si>
  <si>
    <t>RPPM.05.02.01-22-0010/19-00</t>
  </si>
  <si>
    <t>RPPM.05.02.01-22-0011/17-01</t>
  </si>
  <si>
    <t>RPPM.05.02.01-22-0011/19-02</t>
  </si>
  <si>
    <t>RPPM.05.02.01-22-0012/17-02</t>
  </si>
  <si>
    <t>RPPM.05.02.02</t>
  </si>
  <si>
    <t>RPPM.05.02.02-22-0001/16-01</t>
  </si>
  <si>
    <t>RPPM.05.02.02-22-0002/16-01</t>
  </si>
  <si>
    <t>RPPM.05.02.02-22-0005/16-01</t>
  </si>
  <si>
    <t>RPPM.05.02.02-22-0006/16-01</t>
  </si>
  <si>
    <t>RPPM.05.02.02-22-0015/16-01</t>
  </si>
  <si>
    <t>RPPM.05.02.02-22-0017/16-01</t>
  </si>
  <si>
    <t>RPPM.05.02.02-22-0019/16-01</t>
  </si>
  <si>
    <t>RPPM.05.02.02-22-0020/16-01</t>
  </si>
  <si>
    <t>RPPM.05.02.02-22-0022/19-00</t>
  </si>
  <si>
    <t>RPPM.05.02.02-22-0023/16-01</t>
  </si>
  <si>
    <t>RPPM.05.02.02-22-0023/19-00</t>
  </si>
  <si>
    <t>RPPM.05.02.02-22-0025/19-03</t>
  </si>
  <si>
    <t>RPPM.05.02.02-22-0026/16-01</t>
  </si>
  <si>
    <t>RPPM.05.02.02-22-0029/16-02</t>
  </si>
  <si>
    <t>RPPM.05.02.02-22-0035/19-00</t>
  </si>
  <si>
    <t>RPPM.05.02.02-22-0037/16-02</t>
  </si>
  <si>
    <t>RPPM.05.02.02-22-0038/16-01</t>
  </si>
  <si>
    <t>RPPM.05.02.02-22-0039/19-00</t>
  </si>
  <si>
    <t>RPPM.05.02.02-22-0041/16-01</t>
  </si>
  <si>
    <t>RPPM.05.02.02-22-0045/16-01</t>
  </si>
  <si>
    <t>RPPM.05.02.02-22-0046/19-01</t>
  </si>
  <si>
    <t>RPPM.05.02.02-22-0052/16-01</t>
  </si>
  <si>
    <t>RPPM.05.02.02-22-0057/16-01</t>
  </si>
  <si>
    <t>RPPM.05.02.02-22-0058/16-00</t>
  </si>
  <si>
    <t>RPPM.05.02.02-22-0058/19-00</t>
  </si>
  <si>
    <t>RPPM.05.02.02-22-0059/16-01</t>
  </si>
  <si>
    <t>RPPM.05.02.02-22-0060/16-02</t>
  </si>
  <si>
    <t>RPPM.05.02.02-22-0062/19-00</t>
  </si>
  <si>
    <t>RPPM.05.02.02-22-0064/16-01</t>
  </si>
  <si>
    <t>RPPM.05.02.02-22-0066/16-01</t>
  </si>
  <si>
    <t>RPPM.05.02.02-22-0071/16-01</t>
  </si>
  <si>
    <t>RPPM.05.02.02-22-0076/16-02</t>
  </si>
  <si>
    <t>RPPM.05.02.02-22-0078/16-02</t>
  </si>
  <si>
    <t>RPPM.05.02.02-22-0079/16-02</t>
  </si>
  <si>
    <t>RPPM.05.02.02-22-0081/16-01</t>
  </si>
  <si>
    <t>RPPM.05.02.02-22-0083/16-01</t>
  </si>
  <si>
    <t>RPPM.05.02.02-22-0084/16-02</t>
  </si>
  <si>
    <t>RPPM.05.02.02-22-0094/16-01</t>
  </si>
  <si>
    <t>RPPM.05.02.02-22-0096/16-01</t>
  </si>
  <si>
    <t>RPPM.05.02.02-22-0119/15-04</t>
  </si>
  <si>
    <t>RPPM.05.02.02-22-0120/15-02</t>
  </si>
  <si>
    <t>RPPM.05.02.02-22-0121/15-02</t>
  </si>
  <si>
    <t>RPPM.05.02.02-22-0124/15-02</t>
  </si>
  <si>
    <t>RPPM.05.02.02-22-0125/15-02</t>
  </si>
  <si>
    <t>RPPM.05.02.02-22-0130/15-02</t>
  </si>
  <si>
    <t>RPPM.05.02.02-22-0131/15-02</t>
  </si>
  <si>
    <t>RPPM.05.02.02-22-0132/15-05</t>
  </si>
  <si>
    <t>RPPM.05.02.02-22-0133/15-04</t>
  </si>
  <si>
    <t>RPPM.05.02.02-22-0134/15-02</t>
  </si>
  <si>
    <t>RPPM.05.02.02-22-0136/15-05</t>
  </si>
  <si>
    <t>RPPM.05.02.02-22-0137/15-02</t>
  </si>
  <si>
    <t>RPPM.05.02.02-22-0138/15-02</t>
  </si>
  <si>
    <t>RPPM.05.02.02-22-0140/15-02</t>
  </si>
  <si>
    <t>RPPM.05.02.02-22-0143/15-02</t>
  </si>
  <si>
    <t>RPPM.05.02.02-22-0144/15-02</t>
  </si>
  <si>
    <t>RPPM.05.02.02-22-0145/15-04</t>
  </si>
  <si>
    <t>RPPM.05.02.02-22-0146/15-03</t>
  </si>
  <si>
    <t>RPPM.05.02.02-22-0147/15-02</t>
  </si>
  <si>
    <t>RPPM.05.02.02-22-0148/15-02</t>
  </si>
  <si>
    <t>RPPM.05.02.02-22-0149/15-03</t>
  </si>
  <si>
    <t>RPPM.05.02.02-22-0150/15-01</t>
  </si>
  <si>
    <t>RPPM.05.02.02-22-0151/15-01</t>
  </si>
  <si>
    <t>RPPM.05.02.02-22-0152/15-02</t>
  </si>
  <si>
    <t>RPPM.05.02.02-22-0153/15-02</t>
  </si>
  <si>
    <t>RPPM.05.02.02-22-0154/15-02</t>
  </si>
  <si>
    <t>RPPM.05.02.02-22-0155/15-02</t>
  </si>
  <si>
    <t>RPPM.05.02.02-22-0156/15-02</t>
  </si>
  <si>
    <t>RPPM.05.02.02-22-0158/15-02</t>
  </si>
  <si>
    <t>RPPM.05.03.00</t>
  </si>
  <si>
    <t>RPPM.05.03.00-22-0001/18-01</t>
  </si>
  <si>
    <t>RPPM.05.03.00-22-0002/20-01</t>
  </si>
  <si>
    <t>RPPM.05.03.00-22-0003/18-01</t>
  </si>
  <si>
    <t>RPPM.05.03.00-22-0005/18-02</t>
  </si>
  <si>
    <t>RPPM.05.03.00-22-0007/20-01</t>
  </si>
  <si>
    <t>RPPM.05.03.00-22-0008/20-01</t>
  </si>
  <si>
    <t>RPPM.05.03.00-22-0009/16-02</t>
  </si>
  <si>
    <t>RPPM.05.03.00-22-0009/18-01</t>
  </si>
  <si>
    <t>RPPM.05.03.00-22-0009/20-01</t>
  </si>
  <si>
    <t>RPPM.05.03.00-22-0010/20-01</t>
  </si>
  <si>
    <t>RPPM.05.03.00-22-0011/18-01</t>
  </si>
  <si>
    <t>RPPM.05.03.00-22-0011/20-01</t>
  </si>
  <si>
    <t>RPPM.05.03.00-22-0012/18-02</t>
  </si>
  <si>
    <t>RPPM.05.03.00-22-0013/18-01</t>
  </si>
  <si>
    <t>RPPM.05.03.00-22-0013/20-01</t>
  </si>
  <si>
    <t>RPPM.05.03.00-22-0014/18-02</t>
  </si>
  <si>
    <t>RPPM.05.03.00-22-0014/20-01</t>
  </si>
  <si>
    <t>RPPM.05.03.00-22-0015/18-03</t>
  </si>
  <si>
    <t>RPPM.05.03.00-22-0015/20-01</t>
  </si>
  <si>
    <t>RPPM.05.03.00-22-0016/16-01</t>
  </si>
  <si>
    <t>RPPM.05.03.00-22-0016/18-01</t>
  </si>
  <si>
    <t>RPPM.05.03.00-22-0016/20-01</t>
  </si>
  <si>
    <t>RPPM.05.03.00-22-0017/18-02</t>
  </si>
  <si>
    <t>RPPM.05.03.00-22-0017/20-01</t>
  </si>
  <si>
    <t>RPPM.05.03.00-22-0018/16-02</t>
  </si>
  <si>
    <t>RPPM.05.03.00-22-0018/18-01</t>
  </si>
  <si>
    <t>RPPM.05.03.00-22-0018/20-01</t>
  </si>
  <si>
    <t>RPPM.05.03.00-22-0019/18-01</t>
  </si>
  <si>
    <t>RPPM.05.03.00-22-0019/20-01</t>
  </si>
  <si>
    <t>RPPM.05.03.00-22-0020/16-01</t>
  </si>
  <si>
    <t>RPPM.05.03.00-22-0020/18-01</t>
  </si>
  <si>
    <t>RPPM.05.03.00-22-0021/20-01</t>
  </si>
  <si>
    <t>RPPM.05.03.00-22-0022/16-02</t>
  </si>
  <si>
    <t>RPPM.05.03.00-22-0022/20-01</t>
  </si>
  <si>
    <t>RPPM.05.03.00-22-0023/18-01</t>
  </si>
  <si>
    <t>RPPM.05.03.00-22-0023/20-01</t>
  </si>
  <si>
    <t>RPPM.05.03.00-22-0024/18-01</t>
  </si>
  <si>
    <t>RPPM.05.03.00-22-0024/20-01</t>
  </si>
  <si>
    <t>RPPM.05.03.00-22-0025/18-01</t>
  </si>
  <si>
    <t>RPPM.05.03.00-22-0025/20-01</t>
  </si>
  <si>
    <t>RPPM.05.03.00-22-0026/16-01</t>
  </si>
  <si>
    <t>RPPM.05.03.00-22-0026/18-02</t>
  </si>
  <si>
    <t>RPPM.05.03.00-22-0029/16-01</t>
  </si>
  <si>
    <t>RPPM.05.03.00-22-0029/20-01</t>
  </si>
  <si>
    <t>RPPM.05.03.00-22-0032/16-01</t>
  </si>
  <si>
    <t>RPPM.05.03.00-22-0032/18-01</t>
  </si>
  <si>
    <t>RPPM.05.03.00-22-0032/20-01</t>
  </si>
  <si>
    <t>RPPM.05.03.00-22-0033/16-02</t>
  </si>
  <si>
    <t>RPPM.05.03.00-22-0033/18-01</t>
  </si>
  <si>
    <t>RPPM.05.03.00-22-0033/20-02</t>
  </si>
  <si>
    <t>RPPM.05.03.00-22-0034/18-01</t>
  </si>
  <si>
    <t>RPPM.05.03.00-22-0034/20-01</t>
  </si>
  <si>
    <t>RPPM.05.03.00-22-0035/16-01</t>
  </si>
  <si>
    <t>RPPM.05.03.00-22-0035/18-01</t>
  </si>
  <si>
    <t>RPPM.05.03.00-22-0035/20-01</t>
  </si>
  <si>
    <t>RPPM.05.03.00-22-0036/16-01</t>
  </si>
  <si>
    <t>RPPM.05.03.00-22-0036/20-01</t>
  </si>
  <si>
    <t>RPPM.05.03.00-22-0037/18-01</t>
  </si>
  <si>
    <t>RPPM.05.03.00-22-0038/20-02</t>
  </si>
  <si>
    <t>RPPM.05.03.00-22-0039/20-01</t>
  </si>
  <si>
    <t>RPPM.05.03.00-22-0040/18-01</t>
  </si>
  <si>
    <t>RPPM.05.03.00-22-0041/18-01</t>
  </si>
  <si>
    <t>RPPM.05.03.00-22-0042/18-02</t>
  </si>
  <si>
    <t>RPPM.05.03.00-22-0043/18-01</t>
  </si>
  <si>
    <t>RPPM.05.03.00-22-0044/18-01</t>
  </si>
  <si>
    <t>RPPM.05.03.00-22-0046/20-02</t>
  </si>
  <si>
    <t>RPPM.05.03.00-22-0047/18-01</t>
  </si>
  <si>
    <t>RPPM.05.03.00-22-0049/20-01</t>
  </si>
  <si>
    <t>RPPM.05.03.00-22-0050/18-01</t>
  </si>
  <si>
    <t>RPPM.05.03.00-22-0050/20-01</t>
  </si>
  <si>
    <t>RPPM.05.03.00-22-0051/18-01</t>
  </si>
  <si>
    <t>RPPM.05.03.00-22-0052/18-01</t>
  </si>
  <si>
    <t>RPPM.05.03.00-22-0052/20-01</t>
  </si>
  <si>
    <t>RPPM.05.03.00-22-0053/18-01</t>
  </si>
  <si>
    <t>RPPM.05.03.00-22-0054/20-01</t>
  </si>
  <si>
    <t>RPPM.05.03.00-22-0057/18-01</t>
  </si>
  <si>
    <t>RPPM.05.03.00-22-0060/18-01</t>
  </si>
  <si>
    <t>RPPM.05.03.00-22-0060/20-01</t>
  </si>
  <si>
    <t>RPPM.05.03.00-22-0061/18-02</t>
  </si>
  <si>
    <t>RPPM.05.03.00-22-0062/18-02</t>
  </si>
  <si>
    <t>RPPM.05.03.00-22-0063/20-01</t>
  </si>
  <si>
    <t>RPPM.05.03.00-22-0066/18-01</t>
  </si>
  <si>
    <t>RPPM.05.03.00-22-0068/18-01</t>
  </si>
  <si>
    <t>RPPM.05.03.00-22-0072/20-01</t>
  </si>
  <si>
    <t>RPPM.05.03.00-22-0073/18-01</t>
  </si>
  <si>
    <t>RPPM.05.03.00-22-0075/18-01</t>
  </si>
  <si>
    <t>RPPM.05.03.00-22-0077/18-01</t>
  </si>
  <si>
    <t>RPPM.05.03.00-22-0079/18-01</t>
  </si>
  <si>
    <t>RPPM.05.04.00</t>
  </si>
  <si>
    <t>RPPM.05.04.01</t>
  </si>
  <si>
    <t>RPPM.05.04.01-22-0003/18-02</t>
  </si>
  <si>
    <t>RPPM.05.04.02</t>
  </si>
  <si>
    <t>RPPM.05.04.02-22-0001/18-04</t>
  </si>
  <si>
    <t>RPPM.05.04.02-22-0001/20-01</t>
  </si>
  <si>
    <t>RPPM.05.04.02-22-0001/21-00</t>
  </si>
  <si>
    <t>RPPM.05.04.02-22-0002/17-03</t>
  </si>
  <si>
    <t>RPPM.05.04.02-22-0002/18-01</t>
  </si>
  <si>
    <t>RPPM.05.04.02-22-0002/20-00</t>
  </si>
  <si>
    <t>RPPM.05.04.02-22-0003/17-02</t>
  </si>
  <si>
    <t>RPPM.05.04.02-22-0005/17-02</t>
  </si>
  <si>
    <t>RPPM.05.04.02-22-0007/17-03</t>
  </si>
  <si>
    <t>RPPM.05.04.02-22-0008/17-03</t>
  </si>
  <si>
    <t>RPPM.05.04.02-22-0009/17-03</t>
  </si>
  <si>
    <t>RPPM.05.04.02-22-0012/17-03</t>
  </si>
  <si>
    <t>RPPM.05.04.02-22-0013/17-04</t>
  </si>
  <si>
    <t>RPPM.05.04.02-22-0015/17-04</t>
  </si>
  <si>
    <t>RPPM.05.04.02-22-0016/17-06</t>
  </si>
  <si>
    <t>RPPM.05.04.02-22-0018/17-04</t>
  </si>
  <si>
    <t>RPPM.05.04.02-22-0019/17-03</t>
  </si>
  <si>
    <t>RPPM.05.04.02-22-0020/17-03</t>
  </si>
  <si>
    <t>RPPM.05.04.02-22-0021/17-03</t>
  </si>
  <si>
    <t>RPPM.05.04.02-22-0022/17-03</t>
  </si>
  <si>
    <t>RPPM.05.04.02-22-0023/17-03</t>
  </si>
  <si>
    <t>RPPM.05.04.02-22-0024/17-02</t>
  </si>
  <si>
    <t>RPPM.05.04.02-22-0025/17-02</t>
  </si>
  <si>
    <t>RPPM.05.04.02-22-0026/17-04</t>
  </si>
  <si>
    <t>RPPM.05.04.02-22-0027/17-03</t>
  </si>
  <si>
    <t>RPPM.05.04.02-22-0029/17-03</t>
  </si>
  <si>
    <t>RPPM.05.04.02-22-0033/17-03</t>
  </si>
  <si>
    <t>RPPM.05.04.02-22-0034/17-04</t>
  </si>
  <si>
    <t>RPPM.05.04.02-22-0035/17-03</t>
  </si>
  <si>
    <t>RPPM.05.04.02-22-0036/17-03</t>
  </si>
  <si>
    <t>RPPM.05.04.02-22-0040/17-03</t>
  </si>
  <si>
    <t>RPPM.05.04.02-22-0041/17-03</t>
  </si>
  <si>
    <t>RPPM.05.04.02-22-0045/17-03</t>
  </si>
  <si>
    <t>RPPM.05.05.00</t>
  </si>
  <si>
    <t>RPPM.05.05.00-22-0001/16-02</t>
  </si>
  <si>
    <t>RPPM.05.05.00-22-0002/16-03</t>
  </si>
  <si>
    <t>RPPM.05.05.00-22-0003/16-02</t>
  </si>
  <si>
    <t>RPPM.05.05.00-22-0005/16-01</t>
  </si>
  <si>
    <t>RPPM.05.05.00-22-0006/16-01</t>
  </si>
  <si>
    <t>RPPM.05.05.00-22-0007/16-02</t>
  </si>
  <si>
    <t>RPPM.05.05.00-22-0008/16-02</t>
  </si>
  <si>
    <t>RPPM.05.05.00-22-0009/16-01</t>
  </si>
  <si>
    <t>RPPM.05.05.00-22-0010/16-02</t>
  </si>
  <si>
    <t>RPPM.05.05.00-22-0010/19-01</t>
  </si>
  <si>
    <t>RPPM.05.05.00-22-0012/16-02</t>
  </si>
  <si>
    <t>RPPM.05.05.00-22-0013/16-03</t>
  </si>
  <si>
    <t>RPPM.05.05.00-22-0014/16-02</t>
  </si>
  <si>
    <t>RPPM.05.05.00-22-0015/16-02</t>
  </si>
  <si>
    <t>RPPM.05.05.00-22-0016/16-02</t>
  </si>
  <si>
    <t>RPPM.05.05.00-22-0016/19-03</t>
  </si>
  <si>
    <t>RPPM.05.05.00-22-0017/16-01</t>
  </si>
  <si>
    <t>RPPM.05.05.00-22-0018/16-02</t>
  </si>
  <si>
    <t>RPPM.05.05.00-22-0020/16-01</t>
  </si>
  <si>
    <t>RPPM.05.05.00-22-0021/16-01</t>
  </si>
  <si>
    <t>RPPM.05.05.00-22-0022/16-01</t>
  </si>
  <si>
    <t>RPPM.05.05.00-22-0023/19-01</t>
  </si>
  <si>
    <t>RPPM.05.05.00-22-0024/16-01</t>
  </si>
  <si>
    <t>RPPM.05.05.00-22-0025/16-02</t>
  </si>
  <si>
    <t>RPPM.05.05.00-22-0025/19-01</t>
  </si>
  <si>
    <t>RPPM.05.05.00-22-0026/16-01</t>
  </si>
  <si>
    <t>RPPM.05.05.00-22-0027/16-02</t>
  </si>
  <si>
    <t>RPPM.05.05.00-22-0028/16-01</t>
  </si>
  <si>
    <t>RPPM.05.05.00-22-0029/16-02</t>
  </si>
  <si>
    <t>RPPM.05.05.00-22-0030/16-04</t>
  </si>
  <si>
    <t>RPPM.05.05.00-22-0031/19-01</t>
  </si>
  <si>
    <t>RPPM.05.05.00-22-0033/16-02</t>
  </si>
  <si>
    <t>RPPM.05.05.00-22-0034/16-02</t>
  </si>
  <si>
    <t>RPPM.05.05.00-22-0035/16-01</t>
  </si>
  <si>
    <t>RPPM.05.05.00-22-0036/16-02</t>
  </si>
  <si>
    <t>RPPM.05.05.00-22-0037/16-01</t>
  </si>
  <si>
    <t>RPPM.05.05.00-22-0037/19-01</t>
  </si>
  <si>
    <t>RPPM.05.05.00-22-0039/16-01</t>
  </si>
  <si>
    <t>RPPM.05.05.00-22-0040/16-01</t>
  </si>
  <si>
    <t>RPPM.05.05.00-22-0041/16-01</t>
  </si>
  <si>
    <t>RPPM.05.05.00-22-0042/16-01</t>
  </si>
  <si>
    <t>RPPM.05.05.00-22-0043/16-01</t>
  </si>
  <si>
    <t>RPPM.05.05.00-22-0044/16-02</t>
  </si>
  <si>
    <t>RPPM.05.05.00-22-0045/16-02</t>
  </si>
  <si>
    <t>RPPM.05.05.00-22-0045/19-01</t>
  </si>
  <si>
    <t>RPPM.05.05.00-22-0046/16-01</t>
  </si>
  <si>
    <t>RPPM.05.05.00-22-0046/19-01</t>
  </si>
  <si>
    <t>RPPM.05.05.00-22-0047/16-01</t>
  </si>
  <si>
    <t>RPPM.05.05.00-22-0048/19-02</t>
  </si>
  <si>
    <t>RPPM.05.05.00-22-0049/16-02</t>
  </si>
  <si>
    <t>RPPM.05.05.00-22-0050/16-01</t>
  </si>
  <si>
    <t>RPPM.05.05.00-22-0051/16-01</t>
  </si>
  <si>
    <t>RPPM.05.05.00-22-0052/19-01</t>
  </si>
  <si>
    <t>RPPM.05.05.00-22-0053/16-02</t>
  </si>
  <si>
    <t>RPPM.05.05.00-22-0057/16-02</t>
  </si>
  <si>
    <t>RPPM.05.05.00-22-0058/16-01</t>
  </si>
  <si>
    <t>RPPM.05.05.00-22-0058/19-01</t>
  </si>
  <si>
    <t>RPPM.05.05.00-22-0059/19-01</t>
  </si>
  <si>
    <t>RPPM.05.05.00-22-0060/16-01</t>
  </si>
  <si>
    <t>RPPM.05.05.00-22-0060/19-02</t>
  </si>
  <si>
    <t>RPPM.05.05.00-22-0062/16-01</t>
  </si>
  <si>
    <t>RPPM.05.05.00-22-0063/16-01</t>
  </si>
  <si>
    <t>RPPM.05.05.00-22-0064/16-01</t>
  </si>
  <si>
    <t>RPPM.05.05.00-22-0065/19-01</t>
  </si>
  <si>
    <t>RPPM.05.05.00-22-0067/16-03</t>
  </si>
  <si>
    <t>RPPM.05.05.00-22-0067/19-01</t>
  </si>
  <si>
    <t>RPPM.05.05.00-22-0068/16-01</t>
  </si>
  <si>
    <t>RPPM.05.05.00-22-0069/16-01</t>
  </si>
  <si>
    <t>RPPM.05.05.00-22-0070/16-02</t>
  </si>
  <si>
    <t>RPPM.05.05.00-22-0075/16-01</t>
  </si>
  <si>
    <t>RPPM.05.05.00-22-0075/19-01</t>
  </si>
  <si>
    <t>RPPM.05.05.00-22-0076/16-02</t>
  </si>
  <si>
    <t>RPPM.05.05.00-22-0077/16-03</t>
  </si>
  <si>
    <t>RPPM.05.05.00-22-0078/16-02</t>
  </si>
  <si>
    <t>RPPM.05.05.00-22-0082/16-02</t>
  </si>
  <si>
    <t>RPPM.05.05.00-22-0083/16-01</t>
  </si>
  <si>
    <t>RPPM.05.05.00-22-0085/16-01</t>
  </si>
  <si>
    <t>RPPM.05.05.00-22-0086/16-01</t>
  </si>
  <si>
    <t>RPPM.05.05.00-22-0087/16-01</t>
  </si>
  <si>
    <t>RPPM.05.05.00-22-0088/16-02</t>
  </si>
  <si>
    <t>RPPM.05.05.00-22-0091/16-02</t>
  </si>
  <si>
    <t>RPPM.05.05.00-22-0092/16-02</t>
  </si>
  <si>
    <t>RPPM.05.05.00-22-0093/16-02</t>
  </si>
  <si>
    <t>RPPM.05.05.00-22-0094/16-02</t>
  </si>
  <si>
    <t>RPPM.05.05.00-22-0095/16-02</t>
  </si>
  <si>
    <t>RPPM.05.05.00-22-0096/16-01</t>
  </si>
  <si>
    <t>RPPM.05.05.00-22-0097/19-01</t>
  </si>
  <si>
    <t>RPPM.05.05.00-22-0099/16-02</t>
  </si>
  <si>
    <t>RPPM.05.05.00-22-0099/19-01</t>
  </si>
  <si>
    <t>RPPM.05.05.00-22-0100/16-01</t>
  </si>
  <si>
    <t>RPPM.05.05.00-22-0101/16-02</t>
  </si>
  <si>
    <t>RPPM.05.05.00-22-0103/16-01</t>
  </si>
  <si>
    <t>RPPM.05.05.00-22-0104/19-01</t>
  </si>
  <si>
    <t>RPPM.05.05.00-22-0106/19-01</t>
  </si>
  <si>
    <t>RPPM.05.05.00-22-0107/16-01</t>
  </si>
  <si>
    <t>RPPM.05.05.00-22-0108/16-02</t>
  </si>
  <si>
    <t>RPPM.05.05.00-22-0108/19-01</t>
  </si>
  <si>
    <t>RPPM.05.05.00-22-0109/19-01</t>
  </si>
  <si>
    <t>RPPM.05.05.00-22-0111/16-02</t>
  </si>
  <si>
    <t>RPPM.05.05.00-22-0112/16-01</t>
  </si>
  <si>
    <t>RPPM.05.05.00-22-0113/16-02</t>
  </si>
  <si>
    <t>RPPM.05.05.00-22-0114/19-01</t>
  </si>
  <si>
    <t>RPPM.05.05.00-22-0116/16-01</t>
  </si>
  <si>
    <t>RPPM.05.05.00-22-0116/19-01</t>
  </si>
  <si>
    <t>RPPM.05.05.00-22-0118/16-02</t>
  </si>
  <si>
    <t>RPPM.05.05.00-22-0122/16-02</t>
  </si>
  <si>
    <t>RPPM.05.05.00-22-0124/16-02</t>
  </si>
  <si>
    <t>RPPM.05.05.00-22-0124/19-01</t>
  </si>
  <si>
    <t>RPPM.05.05.00-22-0125/16-02</t>
  </si>
  <si>
    <t>RPPM.05.05.00-22-0127/16-01</t>
  </si>
  <si>
    <t>RPPM.05.05.00-22-0130/16-02</t>
  </si>
  <si>
    <t>RPPM.05.05.00-22-0131/16-02</t>
  </si>
  <si>
    <t>RPPM.05.05.00-22-0132/16-02</t>
  </si>
  <si>
    <t>RPPM.05.05.00-22-0133/16-02</t>
  </si>
  <si>
    <t>RPPM.05.05.00-22-0134/16-02</t>
  </si>
  <si>
    <t>RPPM.05.05.00-22-0136/16-03</t>
  </si>
  <si>
    <t>RPPM.05.05.00-22-0137/16-02</t>
  </si>
  <si>
    <t>RPPM.05.05.00-22-0139/16-02</t>
  </si>
  <si>
    <t>RPPM.05.05.00-22-0141/16-01</t>
  </si>
  <si>
    <t>RPPM.05.05.00-22-0142/16-01</t>
  </si>
  <si>
    <t>RPPM.05.05.00-22-0143/16-01</t>
  </si>
  <si>
    <t>RPPM.05.05.00-22-0144/16-02</t>
  </si>
  <si>
    <t>RPPM.05.05.00-22-0145/16-00</t>
  </si>
  <si>
    <t>RPPM.05.05.00-22-0146/16-02</t>
  </si>
  <si>
    <t>RPPM.05.05.00-22-0148/16-02</t>
  </si>
  <si>
    <t>RPPM.05.05.00-22-0149/16-02</t>
  </si>
  <si>
    <t>RPPM.05.05.00-22-0150/16-02</t>
  </si>
  <si>
    <t>RPPM.05.05.00-22-0151/16-02</t>
  </si>
  <si>
    <t>RPPM.05.05.00-22-0152/16-02</t>
  </si>
  <si>
    <t>RPPM.05.05.00-22-0155/16-01</t>
  </si>
  <si>
    <t>RPPM.05.05.00-22-0156/16-01</t>
  </si>
  <si>
    <t>RPPM.05.05.00-22-0158/16-02</t>
  </si>
  <si>
    <t>RPPM.05.05.00-22-0159/16-01</t>
  </si>
  <si>
    <t>RPPM.05.05.00-22-0161/16-01</t>
  </si>
  <si>
    <t>RPPM.05.05.00-22-0162/16-01</t>
  </si>
  <si>
    <t>RPPM.05.05.00-22-0165/16-02</t>
  </si>
  <si>
    <t>RPPM.05.05.00-22-0166/16-01</t>
  </si>
  <si>
    <t>RPPM.05.05.00-22-0167/16-02</t>
  </si>
  <si>
    <t>RPPM.05.05.00-22-0168/16-01</t>
  </si>
  <si>
    <t>RPPM.05.05.00-22-0169/16-02</t>
  </si>
  <si>
    <t>RPPM.05.05.00-22-0169/19-01</t>
  </si>
  <si>
    <t>RPPM.05.05.00-22-0170/16-02</t>
  </si>
  <si>
    <t>RPPM.05.05.00-22-0172/16-02</t>
  </si>
  <si>
    <t>RPPM.05.05.00-22-0173/19-01</t>
  </si>
  <si>
    <t>RPPM.05.05.00-22-0174/16-02</t>
  </si>
  <si>
    <t>RPPM.05.05.00-22-0174/19-02</t>
  </si>
  <si>
    <t>RPPM.05.05.00-22-0175/16-01</t>
  </si>
  <si>
    <t>RPPM.05.05.00-22-0176/16-03</t>
  </si>
  <si>
    <t>RPPM.05.05.00-22-0176/19-02</t>
  </si>
  <si>
    <t>RPPM.05.05.00-22-0179/19-02</t>
  </si>
  <si>
    <t>RPPM.05.05.00-22-0182/19-03</t>
  </si>
  <si>
    <t>RPPM.05.05.00-22-0198/19-02</t>
  </si>
  <si>
    <t>RPPM.05.05.00-22-0201/19-01</t>
  </si>
  <si>
    <t>RPPM.05.05.00-22-0220/19-02</t>
  </si>
  <si>
    <t>RPPM.05.05.00-22-0226/19-01</t>
  </si>
  <si>
    <t>RPPM.05.05.00-22-0230/19-01</t>
  </si>
  <si>
    <t>RPPM.05.05.00-22-0231/19-01</t>
  </si>
  <si>
    <t>RPPM.05.05.00-22-0232/19-01</t>
  </si>
  <si>
    <t>RPPM.05.06.00</t>
  </si>
  <si>
    <t>RPPM.05.06.00-22-0002/17-02</t>
  </si>
  <si>
    <t>RPPM.05.06.00-22-0003/17-02</t>
  </si>
  <si>
    <t>RPPM.05.06.00-22-0004/17-02</t>
  </si>
  <si>
    <t>RPPM.05.06.00-22-0008/17-03</t>
  </si>
  <si>
    <t>RPPM.05.06.00-22-0009/17-02</t>
  </si>
  <si>
    <t>RPPM.05.06.00-22-0013/17-03</t>
  </si>
  <si>
    <t>RPPM.05.06.00-22-0015/17-02</t>
  </si>
  <si>
    <t>RPPM.05.06.00-22-0017/17-02</t>
  </si>
  <si>
    <t>RPPM.05.06.00-22-0020/17-02</t>
  </si>
  <si>
    <t>RPPM.05.06.00-22-0024/17-02</t>
  </si>
  <si>
    <t>RPPM.05.06.00-22-0028/17-02</t>
  </si>
  <si>
    <t>RPPM.05.06.00-22-0033/17-02</t>
  </si>
  <si>
    <t>RPPM.05.06.00-22-0036/17-02</t>
  </si>
  <si>
    <t>RPPM.05.06.00-22-0041/17-03</t>
  </si>
  <si>
    <t>RPPM.05.06.00-22-0042/17-02</t>
  </si>
  <si>
    <t>RPPM.05.06.00-22-0043/17-02</t>
  </si>
  <si>
    <t>RPPM.05.06.00-22-0045/17-03</t>
  </si>
  <si>
    <t>RPPM.05.06.00-22-0046/17-02</t>
  </si>
  <si>
    <t>RPPM.05.06.00-22-0056/17-02</t>
  </si>
  <si>
    <t>RPPM.05.06.00-22-0057/17-02</t>
  </si>
  <si>
    <t>RPPM.05.06.00-22-0066/17-02</t>
  </si>
  <si>
    <t>RPPM.05.06.00-22-0067/17-02</t>
  </si>
  <si>
    <t>RPPM.05.06.00-22-0068/17-02</t>
  </si>
  <si>
    <t>RPPM.05.06.00-22-0070/17-02</t>
  </si>
  <si>
    <t>RPPM.05.06.00-22-0076/17-02</t>
  </si>
  <si>
    <t>RPPM.05.06.00-22-0078/17-02</t>
  </si>
  <si>
    <t>RPPM.05.06.00-22-0080/17-02</t>
  </si>
  <si>
    <t>RPPM.05.06.00-22-0082/17-02</t>
  </si>
  <si>
    <t>RPPM.05.06.00-22-0090/17-02</t>
  </si>
  <si>
    <t>RPPM.05.07.00</t>
  </si>
  <si>
    <t>RPPM.05.07.00-22-0001/16-02</t>
  </si>
  <si>
    <t>RPPM.05.07.00-22-0009/19-01</t>
  </si>
  <si>
    <t>RPPM.05.07.00-22-0011/16-02</t>
  </si>
  <si>
    <t>RPPM.05.07.00-22-0011/19-01</t>
  </si>
  <si>
    <t>RPPM.05.07.00-22-0017/19-01</t>
  </si>
  <si>
    <t>RPPM.05.07.00-22-0019/19-01</t>
  </si>
  <si>
    <t>RPPM.05.07.00-22-0022/16-02</t>
  </si>
  <si>
    <t>RPPM.05.07.00-22-0026/19-02</t>
  </si>
  <si>
    <t>RPPM.05.07.00-22-0027/16-01</t>
  </si>
  <si>
    <t>RPPM.05.07.00-22-0036/16-01</t>
  </si>
  <si>
    <t>RPPM.05.07.00-22-0038/16-01</t>
  </si>
  <si>
    <t>RPPM.05.07.00-22-0040/19-01</t>
  </si>
  <si>
    <t>RPPM.05.07.00-22-0044/19-02</t>
  </si>
  <si>
    <t>RPPM.05.07.00-22-0047/16-01</t>
  </si>
  <si>
    <t>RPPM.05.07.00-22-0048/19-01</t>
  </si>
  <si>
    <t>RPPM.05.07.00-22-0056/16-01</t>
  </si>
  <si>
    <t>RPPM.05.07.00-22-0056/19-01</t>
  </si>
  <si>
    <t>RPPM.05.07.00-22-0065/16-01</t>
  </si>
  <si>
    <t>RPPM.05.07.00-22-0066/19-01</t>
  </si>
  <si>
    <t>RPPM.05.07.00-22-0068/16-01</t>
  </si>
  <si>
    <t>RPPM.05.07.00-22-0069/19-01</t>
  </si>
  <si>
    <t>RPPM.05.07.00-22-0088/16-01</t>
  </si>
  <si>
    <t>RPPM.05.07.00-22-0089/16-01</t>
  </si>
  <si>
    <t>RPPM.05.07.00-22-0095/16-01</t>
  </si>
  <si>
    <t>RPPM.05.07.00-22-0112/16-01</t>
  </si>
  <si>
    <t>RPPM.05.07.00-22-0114/16-02</t>
  </si>
  <si>
    <t>RPPM.05.07.00-22-0125/16-02</t>
  </si>
  <si>
    <t>RPPM.05.07.00-22-0132/16-01</t>
  </si>
  <si>
    <t>RPPM.05.07.00-22-0143/16-02</t>
  </si>
  <si>
    <t>RPPM.05.07.00-22-0152/16-01</t>
  </si>
  <si>
    <t>RPPM.06.01.00</t>
  </si>
  <si>
    <t>RPPM.06.01.01</t>
  </si>
  <si>
    <t>RPPM.06.01.01-22-0001/16-03</t>
  </si>
  <si>
    <t>RPPM.06.01.01-22-0001/17-02</t>
  </si>
  <si>
    <t>RPPM.06.01.01-22-0001/20-00</t>
  </si>
  <si>
    <t>RPPM.06.01.01-22-0001/22-00</t>
  </si>
  <si>
    <t>RPPM.06.01.01-22-0002/17-01</t>
  </si>
  <si>
    <t>RPPM.06.01.01-22-0002/20-00</t>
  </si>
  <si>
    <t>RPPM.06.01.01-22-0003/16-02</t>
  </si>
  <si>
    <t>RPPM.06.01.01-22-0004/16-02</t>
  </si>
  <si>
    <t>RPPM.06.01.01-22-0005/16-01</t>
  </si>
  <si>
    <t>RPPM.06.01.01-22-0005/17-01</t>
  </si>
  <si>
    <t>RPPM.06.01.01-22-0005/19-02</t>
  </si>
  <si>
    <t>RPPM.06.01.01-22-0006/16-02</t>
  </si>
  <si>
    <t>RPPM.06.01.01-22-0006/17-01</t>
  </si>
  <si>
    <t>RPPM.06.01.01-22-0006/19-01</t>
  </si>
  <si>
    <t>RPPM.06.01.01-22-0007/16-02</t>
  </si>
  <si>
    <t>RPPM.06.01.01-22-0008/16-01</t>
  </si>
  <si>
    <t>RPPM.06.01.02</t>
  </si>
  <si>
    <t>RPPM.06.01.02-22-0001/15-02</t>
  </si>
  <si>
    <t>RPPM.06.01.02-22-0001/16-02</t>
  </si>
  <si>
    <t>RPPM.06.01.02-22-0001/17-04</t>
  </si>
  <si>
    <t>RPPM.06.01.02-22-0002/15-04</t>
  </si>
  <si>
    <t>RPPM.06.01.02-22-0002/17-02</t>
  </si>
  <si>
    <t>RPPM.06.01.02-22-0003/15-03</t>
  </si>
  <si>
    <t>RPPM.06.01.02-22-0004/15-05</t>
  </si>
  <si>
    <t>RPPM.06.01.02-22-0004/16-02</t>
  </si>
  <si>
    <t>RPPM.06.01.02-22-0004/19-01</t>
  </si>
  <si>
    <t>RPPM.06.01.02-22-0005/15-03</t>
  </si>
  <si>
    <t>RPPM.06.01.02-22-0005/16-01</t>
  </si>
  <si>
    <t>RPPM.06.01.02-22-0006/15-03</t>
  </si>
  <si>
    <t>RPPM.06.01.02-22-0006/16-01</t>
  </si>
  <si>
    <t>RPPM.06.01.02-22-0007/15-04</t>
  </si>
  <si>
    <t>RPPM.06.01.02-22-0007/16-01</t>
  </si>
  <si>
    <t>RPPM.06.01.02-22-0008/16-01</t>
  </si>
  <si>
    <t>RPPM.06.01.02-22-0010/15-04</t>
  </si>
  <si>
    <t>RPPM.06.01.02-22-0010/16-01</t>
  </si>
  <si>
    <t>RPPM.06.01.02-22-0010/19-00</t>
  </si>
  <si>
    <t>RPPM.06.01.02-22-0011/15-06</t>
  </si>
  <si>
    <t>RPPM.06.01.02-22-0011/16-01</t>
  </si>
  <si>
    <t>RPPM.06.01.02-22-0011/19-00</t>
  </si>
  <si>
    <t>RPPM.06.01.02-22-0012/15-03</t>
  </si>
  <si>
    <t>RPPM.06.01.02-22-0013/15-04</t>
  </si>
  <si>
    <t>RPPM.06.01.02-22-0013/16-01</t>
  </si>
  <si>
    <t>RPPM.06.01.02-22-0013/17-01</t>
  </si>
  <si>
    <t>RPPM.06.01.02-22-0013/19-00</t>
  </si>
  <si>
    <t>RPPM.06.01.02-22-0014/16-01</t>
  </si>
  <si>
    <t>RPPM.06.01.02-22-0014/19-00</t>
  </si>
  <si>
    <t>RPPM.06.01.02-22-0015/17-01</t>
  </si>
  <si>
    <t>RPPM.06.01.02-22-0016/15-04</t>
  </si>
  <si>
    <t>RPPM.06.01.02-22-0018/15-04</t>
  </si>
  <si>
    <t>RPPM.06.01.02-22-0019/15-04</t>
  </si>
  <si>
    <t>RPPM.06.01.02-22-0019/17-01</t>
  </si>
  <si>
    <t>RPPM.06.01.02-22-0019/19-00</t>
  </si>
  <si>
    <t>RPPM.06.01.02-22-0020/15-04</t>
  </si>
  <si>
    <t>RPPM.06.01.02-22-0021/16-01</t>
  </si>
  <si>
    <t>RPPM.06.01.02-22-0023/15-04</t>
  </si>
  <si>
    <t>RPPM.06.01.02-22-0023/16-01</t>
  </si>
  <si>
    <t>RPPM.06.01.02-22-0023/17-01</t>
  </si>
  <si>
    <t>RPPM.06.01.02-22-0023/19-00</t>
  </si>
  <si>
    <t>RPPM.06.01.02-22-0024/16-01</t>
  </si>
  <si>
    <t>RPPM.06.01.02-22-0025/15-04</t>
  </si>
  <si>
    <t>RPPM.06.01.02-22-0026/15-04</t>
  </si>
  <si>
    <t>RPPM.06.01.02-22-0027/15-03</t>
  </si>
  <si>
    <t>RPPM.06.01.02-22-0027/16-01</t>
  </si>
  <si>
    <t>RPPM.06.01.02-22-0027/17-00</t>
  </si>
  <si>
    <t>RPPM.06.01.02-22-0028/16-01</t>
  </si>
  <si>
    <t>RPPM.06.01.02-22-0029/16-01</t>
  </si>
  <si>
    <t>RPPM.06.01.02-22-0029/19-00</t>
  </si>
  <si>
    <t>RPPM.06.01.02-22-0030/16-02</t>
  </si>
  <si>
    <t>RPPM.06.01.02-22-0030/19-00</t>
  </si>
  <si>
    <t>RPPM.06.01.02-22-0031/15-03</t>
  </si>
  <si>
    <t>RPPM.06.01.02-22-0032/16-01</t>
  </si>
  <si>
    <t>RPPM.06.01.02-22-0032/19-00</t>
  </si>
  <si>
    <t>RPPM.06.01.02-22-0033/15-03</t>
  </si>
  <si>
    <t>RPPM.06.01.02-22-0033/19-00</t>
  </si>
  <si>
    <t>RPPM.06.01.02-22-0036/15-02</t>
  </si>
  <si>
    <t>RPPM.06.01.02-22-0036/16-01</t>
  </si>
  <si>
    <t>RPPM.06.01.02-22-0037/15-02</t>
  </si>
  <si>
    <t>RPPM.06.01.02-22-0037/16-02</t>
  </si>
  <si>
    <t>RPPM.06.01.02-22-0037/17-01</t>
  </si>
  <si>
    <t>RPPM.06.01.02-22-0039/16-01</t>
  </si>
  <si>
    <t>RPPM.06.01.02-22-0039/17-02</t>
  </si>
  <si>
    <t>RPPM.06.01.02-22-0039/19-00</t>
  </si>
  <si>
    <t>RPPM.06.01.02-22-0041/17-01</t>
  </si>
  <si>
    <t>RPPM.06.01.02-22-0041/19-00</t>
  </si>
  <si>
    <t>RPPM.06.01.02-22-0042/17-03</t>
  </si>
  <si>
    <t>RPPM.06.01.02-22-0044/16-01</t>
  </si>
  <si>
    <t>RPPM.06.01.02-22-0044/17-01</t>
  </si>
  <si>
    <t>RPPM.06.01.02-22-0044/19-00</t>
  </si>
  <si>
    <t>RPPM.06.01.02-22-0045/16-02</t>
  </si>
  <si>
    <t>RPPM.06.01.02-22-0045/17-01</t>
  </si>
  <si>
    <t>RPPM.06.01.02-22-0047/16-01</t>
  </si>
  <si>
    <t>RPPM.06.01.02-22-0047/17-02</t>
  </si>
  <si>
    <t>RPPM.06.01.02-22-0048/15-02</t>
  </si>
  <si>
    <t>RPPM.06.01.02-22-0048/16-01</t>
  </si>
  <si>
    <t>RPPM.06.01.02-22-0048/17-01</t>
  </si>
  <si>
    <t>RPPM.06.01.02-22-0048/19-00</t>
  </si>
  <si>
    <t>RPPM.06.01.02-22-0049/16-00</t>
  </si>
  <si>
    <t>RPPM.06.01.02-22-0049/17-01</t>
  </si>
  <si>
    <t>RPPM.06.01.02-22-0050/15-02</t>
  </si>
  <si>
    <t>RPPM.06.01.02-22-0050/16-02</t>
  </si>
  <si>
    <t>RPPM.06.01.02-22-0050/17-01</t>
  </si>
  <si>
    <t>RPPM.06.01.02-22-0051/15-04</t>
  </si>
  <si>
    <t>RPPM.06.01.02-22-0051/16-03</t>
  </si>
  <si>
    <t>RPPM.06.01.02-22-0051/19-00</t>
  </si>
  <si>
    <t>RPPM.06.01.02-22-0053/15-03</t>
  </si>
  <si>
    <t>RPPM.06.01.02-22-0053/16-02</t>
  </si>
  <si>
    <t>RPPM.06.01.02-22-0053/19-00</t>
  </si>
  <si>
    <t>RPPM.06.01.02-22-0054/16-02</t>
  </si>
  <si>
    <t>RPPM.06.01.02-22-0054/17-01</t>
  </si>
  <si>
    <t>RPPM.06.01.02-22-0055/16-01</t>
  </si>
  <si>
    <t>RPPM.06.01.02-22-0055/19-02</t>
  </si>
  <si>
    <t>RPPM.06.01.02-22-0056/16-01</t>
  </si>
  <si>
    <t>RPPM.06.01.02-22-0056/19-00</t>
  </si>
  <si>
    <t>RPPM.06.01.02-22-0057/16-01</t>
  </si>
  <si>
    <t>RPPM.06.01.02-22-0057/17-01</t>
  </si>
  <si>
    <t>RPPM.06.01.02-22-0058/16-01</t>
  </si>
  <si>
    <t>RPPM.06.01.02-22-0059/16-01</t>
  </si>
  <si>
    <t>RPPM.06.01.02-22-0060/16-01</t>
  </si>
  <si>
    <t>RPPM.06.01.02-22-0062/16-02</t>
  </si>
  <si>
    <t>RPPM.06.01.02-22-0063/17-01</t>
  </si>
  <si>
    <t>RPPM.06.01.02-22-0064/16-03</t>
  </si>
  <si>
    <t>RPPM.06.01.02-22-0065/15-04</t>
  </si>
  <si>
    <t>RPPM.06.01.02-22-0066/15-03</t>
  </si>
  <si>
    <t>RPPM.06.01.02-22-0067/19-01</t>
  </si>
  <si>
    <t>RPPM.06.01.02-22-0069/15-03</t>
  </si>
  <si>
    <t>RPPM.06.01.02-22-0069/17-01</t>
  </si>
  <si>
    <t>RPPM.06.01.02-22-0071/16-01</t>
  </si>
  <si>
    <t>RPPM.06.01.02-22-0074/16-01</t>
  </si>
  <si>
    <t>RPPM.06.01.02-22-0076/16-03</t>
  </si>
  <si>
    <t>RPPM.06.01.02-22-0077/16-01</t>
  </si>
  <si>
    <t>RPPM.06.01.02-22-0078/15-03</t>
  </si>
  <si>
    <t>RPPM.06.01.02-22-0078/16-02</t>
  </si>
  <si>
    <t>RPPM.06.01.02-22-0079/17-01</t>
  </si>
  <si>
    <t>RPPM.06.01.02-22-0080/16-01</t>
  </si>
  <si>
    <t>RPPM.06.01.02-22-0081/16-01</t>
  </si>
  <si>
    <t>RPPM.06.01.02-22-0084/15-02</t>
  </si>
  <si>
    <t>RPPM.06.01.02-22-0084/16-01</t>
  </si>
  <si>
    <t>RPPM.06.01.02-22-0085/16-03</t>
  </si>
  <si>
    <t>RPPM.06.01.02-22-0088/16-01</t>
  </si>
  <si>
    <t>RPPM.06.01.02-22-0089/16-03</t>
  </si>
  <si>
    <t>RPPM.06.01.02-22-0090/17-01</t>
  </si>
  <si>
    <t>RPPM.06.01.02-22-0092/16-03</t>
  </si>
  <si>
    <t>RPPM.06.01.02-22-0095/16-01</t>
  </si>
  <si>
    <t>RPPM.06.01.02-22-0096/16-02</t>
  </si>
  <si>
    <t>RPPM.06.01.02-22-0099/16-00</t>
  </si>
  <si>
    <t>RPPM.06.01.02-22-0099/17-01</t>
  </si>
  <si>
    <t>RPPM.06.01.02-22-0100/17-01</t>
  </si>
  <si>
    <t>RPPM.06.01.02-22-0101/16-01</t>
  </si>
  <si>
    <t>RPPM.06.01.02-22-0103/16-01</t>
  </si>
  <si>
    <t>RPPM.06.01.02-22-0103/17-01</t>
  </si>
  <si>
    <t>RPPM.06.01.02-22-0104/16-01</t>
  </si>
  <si>
    <t>RPPM.06.01.02-22-0105/16-01</t>
  </si>
  <si>
    <t>RPPM.06.01.02-22-0106/17-01</t>
  </si>
  <si>
    <t>RPPM.06.01.02-22-0111/17-00</t>
  </si>
  <si>
    <t>RPPM.06.01.02-22-0116/17-03</t>
  </si>
  <si>
    <t>RPPM.06.01.02-22-0119/17-01</t>
  </si>
  <si>
    <t>RPPM.06.02.00</t>
  </si>
  <si>
    <t>RPPM.06.02.01</t>
  </si>
  <si>
    <t>RPPM.06.02.01-22-0001/17-02</t>
  </si>
  <si>
    <t>RPPM.06.02.01-22-0002/16-02</t>
  </si>
  <si>
    <t>RPPM.06.02.01-22-0002/17-02</t>
  </si>
  <si>
    <t>RPPM.06.02.01-22-0003/16-02</t>
  </si>
  <si>
    <t>RPPM.06.02.01-22-0003/17-02</t>
  </si>
  <si>
    <t>RPPM.06.02.01-22-0004/16-02</t>
  </si>
  <si>
    <t>RPPM.06.02.01-22-0004/17-02</t>
  </si>
  <si>
    <t>RPPM.06.02.01-22-0004/19-02</t>
  </si>
  <si>
    <t>RPPM.06.02.01-22-0005/16-02</t>
  </si>
  <si>
    <t>RPPM.06.02.01-22-0005/17-02</t>
  </si>
  <si>
    <t>RPPM.06.02.01-22-0006/16-03</t>
  </si>
  <si>
    <t>RPPM.06.02.01-22-0006/17-03</t>
  </si>
  <si>
    <t>RPPM.06.02.01-22-0007/16-02</t>
  </si>
  <si>
    <t>RPPM.06.02.01-22-0007/17-03</t>
  </si>
  <si>
    <t>RPPM.06.02.01-22-0008/16-02</t>
  </si>
  <si>
    <t>RPPM.06.02.01-22-0008/17-05</t>
  </si>
  <si>
    <t>RPPM.06.02.01-22-0009/17-03</t>
  </si>
  <si>
    <t>RPPM.06.02.01-22-0010/17-01</t>
  </si>
  <si>
    <t>RPPM.06.02.01-22-0012/17-02</t>
  </si>
  <si>
    <t>RPPM.06.02.01-22-0013/17-01</t>
  </si>
  <si>
    <t>RPPM.06.02.02</t>
  </si>
  <si>
    <t>RPPM.06.02.02-22-0001/17-03</t>
  </si>
  <si>
    <t>RPPM.06.02.02-22-0001/20-01</t>
  </si>
  <si>
    <t>RPPM.06.02.02-22-0001/21-01</t>
  </si>
  <si>
    <t>RPPM.06.02.02-22-0001/22-00</t>
  </si>
  <si>
    <t>RPPM.06.02.02-22-0002/17-02</t>
  </si>
  <si>
    <t>RPPM.06.02.02-22-0002/22-00</t>
  </si>
  <si>
    <t>RPPM.06.02.02-22-0004/20-02</t>
  </si>
  <si>
    <t>RPPM.06.02.02-22-0004/21-00</t>
  </si>
  <si>
    <t>RPPM.06.02.02-22-0005/17-03</t>
  </si>
  <si>
    <t>RPPM.06.02.02-22-0005/21-00</t>
  </si>
  <si>
    <t>RPPM.06.02.02-22-0005/22-00</t>
  </si>
  <si>
    <t>RPPM.06.02.02-22-0006/17-03</t>
  </si>
  <si>
    <t>RPPM.06.02.02-22-0007/17-02</t>
  </si>
  <si>
    <t>RPPM.06.02.02-22-0007/20-01</t>
  </si>
  <si>
    <t>RPPM.06.02.02-22-0007/21-00</t>
  </si>
  <si>
    <t>RPPM.06.02.02-22-0007/22-00</t>
  </si>
  <si>
    <t>RPPM.06.02.02-22-0008/17-04</t>
  </si>
  <si>
    <t>RPPM.06.02.02-22-0008/20-01</t>
  </si>
  <si>
    <t>RPPM.06.02.02-22-0009/17-02</t>
  </si>
  <si>
    <t>RPPM.06.02.02-22-0009/21-00</t>
  </si>
  <si>
    <t>RPPM.06.02.02-22-0009/22-00</t>
  </si>
  <si>
    <t>RPPM.06.02.02-22-0010/17-02</t>
  </si>
  <si>
    <t>RPPM.06.02.02-22-0010/21-01</t>
  </si>
  <si>
    <t>RPPM.06.02.02-22-0010/22-00</t>
  </si>
  <si>
    <t>RPPM.06.02.02-22-0011/17-02</t>
  </si>
  <si>
    <t>RPPM.06.02.02-22-0011/20-01</t>
  </si>
  <si>
    <t>RPPM.06.02.02-22-0011/21-00</t>
  </si>
  <si>
    <t>RPPM.06.02.02-22-0011/22-00</t>
  </si>
  <si>
    <t>RPPM.06.02.02-22-0012/17-02</t>
  </si>
  <si>
    <t>RPPM.06.02.02-22-0012/21-00</t>
  </si>
  <si>
    <t>RPPM.06.02.02-22-0013/17-02</t>
  </si>
  <si>
    <t>RPPM.06.02.02-22-0013/22-00</t>
  </si>
  <si>
    <t>RPPM.06.02.02-22-0014/20-01</t>
  </si>
  <si>
    <t>RPPM.06.02.02-22-0015/22-00</t>
  </si>
  <si>
    <t>RPPM.06.02.02-22-0016/17-01</t>
  </si>
  <si>
    <t>RPPM.06.02.02-22-0016/20-01</t>
  </si>
  <si>
    <t>RPPM.06.02.02-22-0017/17-02</t>
  </si>
  <si>
    <t>RPPM.06.02.02-22-0017/20-01</t>
  </si>
  <si>
    <t>RPPM.06.02.02-22-0018/20-01</t>
  </si>
  <si>
    <t>RPPM.06.02.02-22-0018/22-00</t>
  </si>
  <si>
    <t>RPPM.06.02.02-22-0019/17-02</t>
  </si>
  <si>
    <t>RPPM.06.02.02-22-0020/17-06</t>
  </si>
  <si>
    <t>RPPM.06.02.02-22-0020/22-00</t>
  </si>
  <si>
    <t>RPPM.06.02.02-22-0021/17-02</t>
  </si>
  <si>
    <t>RPPM.06.02.02-22-0021/22-00</t>
  </si>
  <si>
    <t>RPPM.06.02.02-22-0022/17-02</t>
  </si>
  <si>
    <t>RPPM.06.02.02-22-0022/22-01</t>
  </si>
  <si>
    <t>RPPM.06.02.02-22-0023/17-04</t>
  </si>
  <si>
    <t>RPPM.06.02.02-22-0024/17-03</t>
  </si>
  <si>
    <t>RPPM.06.02.02-22-0024/20-01</t>
  </si>
  <si>
    <t>RPPM.06.02.02-22-0024/22-00</t>
  </si>
  <si>
    <t>RPPM.06.02.02-22-0027/17-02</t>
  </si>
  <si>
    <t>RPPM.06.02.02-22-0027/22-00</t>
  </si>
  <si>
    <t>RPPM.06.02.02-22-0029/17-02</t>
  </si>
  <si>
    <t>RPPM.06.02.02-22-0029/20-01</t>
  </si>
  <si>
    <t>RPPM.06.02.02-22-0030/17-02</t>
  </si>
  <si>
    <t>RPPM.06.02.02-22-0030/22-00</t>
  </si>
  <si>
    <t>RPPM.06.02.02-22-0031/17-02</t>
  </si>
  <si>
    <t>RPPM.06.02.02-22-0034/17-02</t>
  </si>
  <si>
    <t>RPPM.06.02.02-22-0034/20-01</t>
  </si>
  <si>
    <t>RPPM.06.02.02-22-0034/22-00</t>
  </si>
  <si>
    <t>RPPM.06.02.02-22-0035/17-03</t>
  </si>
  <si>
    <t>RPPM.06.02.02-22-0036/17-02</t>
  </si>
  <si>
    <t>RPPM.06.02.02-22-0037/17-02</t>
  </si>
  <si>
    <t>RPPM.06.02.02-22-0037/22-00</t>
  </si>
  <si>
    <t>RPPM.06.02.02-22-0038/17-02</t>
  </si>
  <si>
    <t>RPPM.06.02.02-22-0038/20-01</t>
  </si>
  <si>
    <t>RPPM.06.02.02-22-0039/17-02</t>
  </si>
  <si>
    <t>RPPM.06.02.02-22-0039/20-01</t>
  </si>
  <si>
    <t>RPPM.06.02.02-22-0039/22-00</t>
  </si>
  <si>
    <t>RPPM.06.02.02-22-0040/17-02</t>
  </si>
  <si>
    <t>RPPM.06.02.02-22-0041/17-02</t>
  </si>
  <si>
    <t>RPPM.06.02.02-22-0042/17-02</t>
  </si>
  <si>
    <t>RPPM.06.02.02-22-0044/17-02</t>
  </si>
  <si>
    <t>RPPM.06.02.02-22-0044/20-01</t>
  </si>
  <si>
    <t>RPPM.06.02.02-22-0046/17-02</t>
  </si>
  <si>
    <t>RPPM.06.02.02-22-0046/22-00</t>
  </si>
  <si>
    <t>RPPM.06.02.02-22-0048/20-01</t>
  </si>
  <si>
    <t>RPPM.06.02.02-22-0049/17-02</t>
  </si>
  <si>
    <t>RPPM.06.02.02-22-0049/22-00</t>
  </si>
  <si>
    <t>RPPM.06.02.02-22-0050/17-03</t>
  </si>
  <si>
    <t>RPPM.06.02.02-22-0050/22-02</t>
  </si>
  <si>
    <t>RPPM.06.02.02-22-0051/20-01</t>
  </si>
  <si>
    <t>RPPM.06.02.02-22-0051/22-01</t>
  </si>
  <si>
    <t>RPPM.06.02.02-22-0052/17-03</t>
  </si>
  <si>
    <t>RPPM.06.02.02-22-0053/17-02</t>
  </si>
  <si>
    <t>RPPM.06.02.02-22-0053/20-02</t>
  </si>
  <si>
    <t>RPPM.06.02.02-22-0053/22-00</t>
  </si>
  <si>
    <t>RPPM.06.02.02-22-0054/17-02</t>
  </si>
  <si>
    <t>RPPM.06.02.02-22-0055/17-02</t>
  </si>
  <si>
    <t>RPPM.06.02.02-22-0057/20-01</t>
  </si>
  <si>
    <t>RPPM.06.02.02-22-0057/22-00</t>
  </si>
  <si>
    <t>RPPM.06.02.02-22-0058/22-01</t>
  </si>
  <si>
    <t>RPPM.06.02.02-22-0060/20-01</t>
  </si>
  <si>
    <t>RPPM.06.02.02-22-0063/20-01</t>
  </si>
  <si>
    <t>RPPM.06.02.02-22-0064/20-01</t>
  </si>
  <si>
    <t>RPPM.06.02.02-22-0067/20-02</t>
  </si>
  <si>
    <t>RPPM.06.02.02-22-0070/20-02</t>
  </si>
  <si>
    <t>RPPM.06.02.02-22-0071/20-01</t>
  </si>
  <si>
    <t>RPPM.06.02.02-22-0075/20-01</t>
  </si>
  <si>
    <t>RPPM.06.02.02-22-0082/20-04</t>
  </si>
  <si>
    <t>RPPM.06.02.02-22-0090/20-01</t>
  </si>
  <si>
    <t>RPPM.06.02.02-22-0092/20-01</t>
  </si>
  <si>
    <t>RPPM.06.02.02-22-0100/20-01</t>
  </si>
  <si>
    <t>RPPM.06.03.00</t>
  </si>
  <si>
    <t>RPPM.06.03.01</t>
  </si>
  <si>
    <t>RPPM.06.03.02</t>
  </si>
  <si>
    <t>RPPM.06.03.02-22-0001/18-03</t>
  </si>
  <si>
    <t>RPPM.06.03.02-22-0004/16-03</t>
  </si>
  <si>
    <t>RPPM.06.03.03</t>
  </si>
  <si>
    <t>RPPM.06.03.03-22-0001/15-03</t>
  </si>
  <si>
    <t>RPPM.06.03.03-22-0001/18-01</t>
  </si>
  <si>
    <t>RPPM.12.01.00</t>
  </si>
  <si>
    <t>RPPM.12.01.00-22-0001/15-06</t>
  </si>
  <si>
    <t>RPPM.12.01.00-22-0001/17-03</t>
  </si>
  <si>
    <t>RPPM.12.01.00-22-0001/18-03</t>
  </si>
  <si>
    <t>RPPM.12.01.00-22-0001/19-02</t>
  </si>
  <si>
    <t>RPPM.12.01.00-22-0001/20-04</t>
  </si>
  <si>
    <t>RPPM.12.01.00-22-0002/15-04</t>
  </si>
  <si>
    <t>RPPM.12.01.00-22-0002/17-01</t>
  </si>
  <si>
    <t>RPPM.12.01.00-22-0002/18-00</t>
  </si>
  <si>
    <t>RPPM.12.01.00-22-0002/19-00</t>
  </si>
  <si>
    <t>RPPM.12.01.00-22-0002/20-00</t>
  </si>
  <si>
    <t>RPPM.12.01.00-22-0003/21-01</t>
  </si>
  <si>
    <t>RPPM.14.01.00</t>
  </si>
  <si>
    <t>RPPM.14.01.00-22-0001/22-01</t>
  </si>
  <si>
    <t>RPPM.14.01.00-22-0002/22-00</t>
  </si>
  <si>
    <t>RPPM.14.01.00-22-0003/22-00</t>
  </si>
  <si>
    <t>283,6 mln zł</t>
  </si>
  <si>
    <t>241,0 mln zł</t>
  </si>
  <si>
    <t>RPPM.06.02.02-22-0032/22-01</t>
  </si>
  <si>
    <t>RPPM.05.04.01-22-0005/18-02</t>
  </si>
  <si>
    <t>RPPM.06.02.02-22-0035/22-01</t>
  </si>
  <si>
    <t>RPPM.05.05.00-22-0043/19-02</t>
  </si>
  <si>
    <t>RPPM.06.02.02-22-0044/22-01</t>
  </si>
  <si>
    <t>RPPM.06.02.02-22-0002/21-01</t>
  </si>
  <si>
    <t>RPPM.06.02.02-22-0103/20-01</t>
  </si>
  <si>
    <t>RPPM.03.02.01-22-0006/21-02</t>
  </si>
  <si>
    <t>RPPM.05.04.01-22-0001/18-01</t>
  </si>
  <si>
    <t>RPPM.05.04.01-22-0006/18-02</t>
  </si>
  <si>
    <t>RPPM.06.01.01-22-0002/19-03</t>
  </si>
  <si>
    <t>RPPM.06.02.02-22-0041/22-03</t>
  </si>
  <si>
    <t>RPPM.06.01.01-22-0001/19-03</t>
  </si>
  <si>
    <t>RPPM.06.01.01-22-0004/17-04</t>
  </si>
  <si>
    <t>RPPM.06.01.01-22-0004/19-05</t>
  </si>
  <si>
    <t>RPPM.06.01.01-22-0009/16-04</t>
  </si>
  <si>
    <t>RPPM.06.01.02-22-0018/19-01</t>
  </si>
  <si>
    <t>RPPM.06.02.01-22-0001/19-04</t>
  </si>
  <si>
    <t>RPPM.06.02.01-22-0001/20-02</t>
  </si>
  <si>
    <t>RPPM.06.02.01-22-0003/19-03</t>
  </si>
  <si>
    <t>RPPM.06.02.02-22-0002/20-02</t>
  </si>
  <si>
    <t>RPPM.06.02.02-22-0003/17-03</t>
  </si>
  <si>
    <t>RPPM.06.02.02-22-0003/21-01</t>
  </si>
  <si>
    <t>RPPM.06.02.02-22-0004/17-03</t>
  </si>
  <si>
    <t>RPPM.06.02.02-22-0006/20-02</t>
  </si>
  <si>
    <t>RPPM.06.02.02-22-0013/20-02</t>
  </si>
  <si>
    <t>RPPM.06.02.02-22-0013/21-01</t>
  </si>
  <si>
    <t>RPPM.06.02.02-22-0015/17-03</t>
  </si>
  <si>
    <t>RPPM.06.02.02-22-0023/20-02</t>
  </si>
  <si>
    <t>RPPM.06.02.02-22-0029/22-01</t>
  </si>
  <si>
    <t>RPPM.06.02.02-22-0042/20-02</t>
  </si>
  <si>
    <t>RPPM.06.02.02-22-0043/20-02</t>
  </si>
  <si>
    <t>RPPM.06.02.02-22-0048/22-01</t>
  </si>
  <si>
    <t>RPPM.06.02.02-22-0055/20-02</t>
  </si>
  <si>
    <t>RPPM.06.02.02-22-0058/20-02</t>
  </si>
  <si>
    <t>RPPM.06.02.02-22-0059/20-02</t>
  </si>
  <si>
    <t>RPPM.06.02.02-22-0076/20-02</t>
  </si>
  <si>
    <t>RPPM.06.02.02-22-0078/20-02</t>
  </si>
  <si>
    <t>RPPM.06.02.02-22-0083/20-02</t>
  </si>
  <si>
    <t>RPPM.06.02.02-22-0094/20-02</t>
  </si>
  <si>
    <t>RPPM.06.02.02-22-0095/20-02</t>
  </si>
  <si>
    <t>RPPM.06.03.02-22-0001/16-02</t>
  </si>
  <si>
    <t>253,1 mln zł</t>
  </si>
  <si>
    <t>215,2 mln zł</t>
  </si>
  <si>
    <t>RPPM.06.02.02-22-0081/20-02</t>
  </si>
  <si>
    <t>RPPM.12.01.00-22-0001/21-02</t>
  </si>
  <si>
    <t>RPPM.12.01.00-22-0002/21-05</t>
  </si>
  <si>
    <t>RPPM.06.02.02-22-0008/21-01</t>
  </si>
  <si>
    <t>RPPM.03.01.00-22-0053/20-02</t>
  </si>
  <si>
    <t>Kiedy modyfikował</t>
  </si>
  <si>
    <t>284,5 mln zł</t>
  </si>
  <si>
    <t>334,7 mln zł</t>
  </si>
  <si>
    <t>Wkład własny</t>
  </si>
  <si>
    <t>RPPM.06.02.02-22-0031/22-01</t>
  </si>
  <si>
    <t>RPPM.06.03.01-22-0001/16-05</t>
  </si>
  <si>
    <t>802,4 mln zł</t>
  </si>
  <si>
    <t>682,0 mln zł</t>
  </si>
  <si>
    <t>58,6 mln zł</t>
  </si>
  <si>
    <t>49,8 mln zł</t>
  </si>
  <si>
    <t>646,5 mln zł</t>
  </si>
  <si>
    <t>549,5 mln zł</t>
  </si>
  <si>
    <t>RPPM.05.04.01-22-0002/18-03</t>
  </si>
  <si>
    <t>RPPM.05.04.01-22-0004/18-02</t>
  </si>
  <si>
    <t>RPPM.05.07.00-22-0005/19-03</t>
  </si>
  <si>
    <t>RPPM.06.02.02-22-0014/17-08</t>
  </si>
  <si>
    <t>RPPM.03.02.02-22-0004/16-04</t>
  </si>
  <si>
    <t>RPPM.06.02.02-22-0066/20-05</t>
  </si>
  <si>
    <t>320,7 mln zł</t>
  </si>
  <si>
    <t>272,6 mln zł</t>
  </si>
  <si>
    <t>727,3 mln zł</t>
  </si>
  <si>
    <t>618,2 mln zł</t>
  </si>
  <si>
    <t>87,6 mln zł</t>
  </si>
  <si>
    <t>117,8 mln zł</t>
  </si>
  <si>
    <t>100,1 mln zł</t>
  </si>
  <si>
    <t>933,8 mln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</si>
</sst>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0.0"/>
    <numFmt numFmtId="166" formatCode="#,##0.0"/>
    <numFmt numFmtId="167" formatCode="yyyy\-mm\-dd"/>
    <numFmt numFmtId="168" formatCode="#,##0.000"/>
    <numFmt numFmtId="169" formatCode="#,##0.0\ _z_ł"/>
    <numFmt numFmtId="170" formatCode="yyyy\-mm\-dd\ hh&quot;:&quot;mm&quot;:&quot;ss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80008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</cellStyleXfs>
  <cellXfs count="115">
    <xf numFmtId="0" fontId="0" fillId="0" borderId="0" xfId="0"/>
    <xf numFmtId="0" fontId="1" fillId="2" borderId="0" xfId="2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3" fillId="0" borderId="0" xfId="2" applyAlignment="1">
      <alignment horizontal="left" vertical="top" wrapText="1"/>
    </xf>
    <xf numFmtId="0" fontId="1" fillId="4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 wrapText="1"/>
    </xf>
    <xf numFmtId="0" fontId="3" fillId="0" borderId="0" xfId="2" applyFill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0" xfId="2" applyFont="1" applyBorder="1" applyAlignment="1">
      <alignment vertical="center"/>
    </xf>
    <xf numFmtId="0" fontId="2" fillId="0" borderId="0" xfId="2" applyFont="1" applyFill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1" fillId="0" borderId="0" xfId="2" applyFont="1" applyBorder="1" applyAlignment="1">
      <alignment horizontal="left" vertical="top" wrapText="1"/>
    </xf>
    <xf numFmtId="3" fontId="3" fillId="0" borderId="0" xfId="2" applyNumberFormat="1" applyBorder="1" applyAlignment="1">
      <alignment horizontal="left" vertical="top" wrapText="1"/>
    </xf>
    <xf numFmtId="3" fontId="2" fillId="0" borderId="0" xfId="2" applyNumberFormat="1" applyFont="1" applyBorder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2" fillId="0" borderId="0" xfId="2" applyFont="1" applyFill="1" applyAlignment="1">
      <alignment horizontal="left" vertical="top"/>
    </xf>
    <xf numFmtId="0" fontId="2" fillId="3" borderId="0" xfId="4" applyFont="1" applyFill="1" applyBorder="1" applyAlignment="1">
      <alignment vertical="top" wrapText="1"/>
    </xf>
    <xf numFmtId="0" fontId="2" fillId="0" borderId="0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Fill="1" applyAlignment="1">
      <alignment horizontal="left" vertical="top" wrapText="1"/>
    </xf>
    <xf numFmtId="0" fontId="2" fillId="0" borderId="0" xfId="2" applyFont="1" applyFill="1" applyBorder="1" applyAlignment="1">
      <alignment horizontal="left" vertical="top" wrapText="1"/>
    </xf>
    <xf numFmtId="0" fontId="2" fillId="3" borderId="1" xfId="4" applyFont="1" applyFill="1" applyBorder="1" applyAlignment="1">
      <alignment vertical="top" wrapText="1"/>
    </xf>
    <xf numFmtId="3" fontId="3" fillId="0" borderId="0" xfId="2" applyNumberFormat="1" applyAlignment="1">
      <alignment horizontal="left" vertical="top" wrapText="1"/>
    </xf>
    <xf numFmtId="0" fontId="4" fillId="4" borderId="0" xfId="4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1" fillId="2" borderId="0" xfId="2" applyFont="1" applyFill="1" applyBorder="1" applyAlignment="1">
      <alignment horizontal="left" vertical="center" wrapText="1"/>
    </xf>
    <xf numFmtId="165" fontId="2" fillId="0" borderId="0" xfId="2" applyNumberFormat="1" applyFont="1" applyFill="1" applyAlignment="1">
      <alignment horizontal="left" vertical="top" wrapText="1"/>
    </xf>
    <xf numFmtId="4" fontId="2" fillId="0" borderId="0" xfId="2" applyNumberFormat="1" applyFont="1" applyFill="1" applyBorder="1" applyAlignment="1">
      <alignment horizontal="left" vertical="top" wrapText="1"/>
    </xf>
    <xf numFmtId="165" fontId="2" fillId="0" borderId="0" xfId="2" applyNumberFormat="1" applyFont="1" applyFill="1" applyBorder="1" applyAlignment="1">
      <alignment horizontal="left" vertical="top" wrapText="1"/>
    </xf>
    <xf numFmtId="4" fontId="2" fillId="0" borderId="0" xfId="2" applyNumberFormat="1" applyFont="1" applyFill="1" applyAlignment="1">
      <alignment horizontal="left" vertical="top" wrapText="1"/>
    </xf>
    <xf numFmtId="166" fontId="2" fillId="0" borderId="0" xfId="2" applyNumberFormat="1" applyFont="1" applyFill="1" applyAlignment="1">
      <alignment horizontal="left" vertical="top" wrapText="1"/>
    </xf>
    <xf numFmtId="1" fontId="2" fillId="0" borderId="0" xfId="2" applyNumberFormat="1" applyFont="1" applyFill="1" applyAlignment="1">
      <alignment horizontal="left" vertical="top" wrapText="1"/>
    </xf>
    <xf numFmtId="0" fontId="4" fillId="5" borderId="0" xfId="2" applyFont="1" applyFill="1" applyBorder="1" applyAlignment="1">
      <alignment horizontal="left" vertical="center" wrapText="1"/>
    </xf>
    <xf numFmtId="0" fontId="4" fillId="5" borderId="0" xfId="2" applyFont="1" applyFill="1" applyBorder="1" applyAlignment="1">
      <alignment horizontal="left" vertical="center" wrapText="1"/>
    </xf>
    <xf numFmtId="165" fontId="2" fillId="0" borderId="0" xfId="2" applyNumberFormat="1" applyFont="1" applyFill="1" applyAlignment="1">
      <alignment horizontal="left" vertical="top"/>
    </xf>
    <xf numFmtId="164" fontId="2" fillId="0" borderId="0" xfId="3" applyNumberFormat="1" applyFont="1" applyFill="1" applyAlignment="1">
      <alignment horizontal="left" vertical="top" wrapText="1"/>
    </xf>
    <xf numFmtId="2" fontId="2" fillId="0" borderId="0" xfId="2" applyNumberFormat="1" applyFont="1" applyFill="1" applyAlignment="1">
      <alignment horizontal="left" vertical="top" wrapText="1"/>
    </xf>
    <xf numFmtId="3" fontId="2" fillId="0" borderId="0" xfId="2" applyNumberFormat="1" applyFont="1" applyAlignment="1">
      <alignment horizontal="left" vertical="top" wrapText="1"/>
    </xf>
    <xf numFmtId="0" fontId="2" fillId="0" borderId="0" xfId="2" applyFont="1" applyBorder="1"/>
    <xf numFmtId="0" fontId="4" fillId="0" borderId="0" xfId="2" applyFont="1" applyBorder="1" applyAlignment="1">
      <alignment horizontal="left" vertical="top" wrapText="1"/>
    </xf>
    <xf numFmtId="3" fontId="2" fillId="0" borderId="0" xfId="3" applyNumberFormat="1" applyFont="1" applyBorder="1" applyAlignment="1">
      <alignment horizontal="left" vertical="top" wrapText="1"/>
    </xf>
    <xf numFmtId="3" fontId="2" fillId="3" borderId="0" xfId="2" applyNumberFormat="1" applyFont="1" applyFill="1" applyBorder="1" applyAlignment="1">
      <alignment horizontal="left" vertical="top" wrapText="1"/>
    </xf>
    <xf numFmtId="0" fontId="2" fillId="3" borderId="0" xfId="2" applyFont="1" applyFill="1" applyBorder="1" applyAlignment="1">
      <alignment horizontal="left" vertical="top" wrapText="1"/>
    </xf>
    <xf numFmtId="0" fontId="2" fillId="3" borderId="0" xfId="2" applyFont="1" applyFill="1" applyAlignment="1">
      <alignment horizontal="left" vertical="top"/>
    </xf>
    <xf numFmtId="0" fontId="2" fillId="3" borderId="0" xfId="2" applyFont="1" applyFill="1" applyAlignment="1">
      <alignment horizontal="left" vertical="top" wrapText="1"/>
    </xf>
    <xf numFmtId="0" fontId="2" fillId="0" borderId="0" xfId="4" applyFont="1" applyFill="1" applyBorder="1" applyAlignment="1">
      <alignment horizontal="left" vertical="top" wrapText="1"/>
    </xf>
    <xf numFmtId="165" fontId="2" fillId="0" borderId="0" xfId="4" applyNumberFormat="1" applyFont="1" applyFill="1" applyAlignment="1">
      <alignment horizontal="left" vertical="top" wrapText="1"/>
    </xf>
    <xf numFmtId="4" fontId="2" fillId="0" borderId="0" xfId="4" applyNumberFormat="1" applyFont="1" applyFill="1" applyAlignment="1">
      <alignment horizontal="left" vertical="top" wrapText="1"/>
    </xf>
    <xf numFmtId="2" fontId="2" fillId="0" borderId="0" xfId="4" applyNumberFormat="1" applyFont="1" applyFill="1" applyBorder="1" applyAlignment="1">
      <alignment horizontal="left" vertical="top" wrapText="1"/>
    </xf>
    <xf numFmtId="165" fontId="2" fillId="0" borderId="0" xfId="4" applyNumberFormat="1" applyFont="1" applyAlignment="1">
      <alignment horizontal="left" vertical="top" wrapText="1"/>
    </xf>
    <xf numFmtId="0" fontId="4" fillId="0" borderId="0" xfId="4" applyFont="1" applyBorder="1" applyAlignment="1">
      <alignment horizontal="left" vertical="top" wrapText="1"/>
    </xf>
    <xf numFmtId="3" fontId="2" fillId="0" borderId="0" xfId="4" applyNumberFormat="1" applyFont="1" applyBorder="1" applyAlignment="1">
      <alignment horizontal="left" vertical="top" wrapText="1"/>
    </xf>
    <xf numFmtId="0" fontId="2" fillId="0" borderId="0" xfId="4" applyFont="1" applyBorder="1" applyAlignment="1">
      <alignment horizontal="left" vertical="center" wrapText="1"/>
    </xf>
    <xf numFmtId="3" fontId="2" fillId="0" borderId="0" xfId="4" applyNumberFormat="1" applyFont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  <xf numFmtId="166" fontId="2" fillId="0" borderId="0" xfId="2" applyNumberFormat="1" applyFont="1" applyBorder="1" applyAlignment="1">
      <alignment horizontal="left" vertical="top" wrapText="1"/>
    </xf>
    <xf numFmtId="166" fontId="2" fillId="0" borderId="0" xfId="2" applyNumberFormat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166" fontId="2" fillId="0" borderId="0" xfId="2" applyNumberFormat="1" applyFont="1" applyAlignment="1">
      <alignment horizontal="left" vertical="top" wrapText="1"/>
    </xf>
    <xf numFmtId="0" fontId="7" fillId="6" borderId="0" xfId="2" applyFont="1" applyFill="1" applyBorder="1" applyAlignment="1">
      <alignment horizontal="left" vertical="top" wrapText="1"/>
    </xf>
    <xf numFmtId="0" fontId="2" fillId="5" borderId="0" xfId="2" applyFont="1" applyFill="1" applyBorder="1" applyAlignment="1">
      <alignment horizontal="left" vertical="top" wrapText="1"/>
    </xf>
    <xf numFmtId="166" fontId="2" fillId="9" borderId="0" xfId="2" applyNumberFormat="1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4" fillId="4" borderId="0" xfId="4" applyFont="1" applyFill="1" applyBorder="1" applyAlignment="1">
      <alignment horizontal="left" vertical="center" wrapText="1"/>
    </xf>
    <xf numFmtId="0" fontId="4" fillId="0" borderId="0" xfId="4" applyFont="1" applyBorder="1" applyAlignment="1">
      <alignment horizontal="left" vertical="top" wrapText="1"/>
    </xf>
    <xf numFmtId="0" fontId="4" fillId="4" borderId="0" xfId="4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168" fontId="2" fillId="0" borderId="0" xfId="2" applyNumberFormat="1" applyFont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top" wrapText="1"/>
    </xf>
    <xf numFmtId="0" fontId="8" fillId="6" borderId="0" xfId="2" applyFont="1" applyFill="1" applyBorder="1" applyAlignment="1">
      <alignment horizontal="left" vertical="top" wrapText="1"/>
    </xf>
    <xf numFmtId="165" fontId="2" fillId="0" borderId="0" xfId="4" applyNumberFormat="1" applyFont="1" applyFill="1" applyBorder="1" applyAlignment="1">
      <alignment horizontal="left" vertical="top" wrapText="1"/>
    </xf>
    <xf numFmtId="169" fontId="2" fillId="0" borderId="0" xfId="4" applyNumberFormat="1" applyFont="1" applyAlignment="1">
      <alignment horizontal="left" vertical="top" wrapText="1"/>
    </xf>
    <xf numFmtId="169" fontId="2" fillId="0" borderId="0" xfId="4" applyNumberFormat="1" applyFont="1" applyFill="1" applyAlignment="1">
      <alignment horizontal="left" vertical="top" wrapText="1"/>
    </xf>
    <xf numFmtId="0" fontId="3" fillId="0" borderId="0" xfId="2" applyFill="1" applyBorder="1" applyAlignment="1">
      <alignment horizontal="left" vertical="top" wrapText="1"/>
    </xf>
    <xf numFmtId="166" fontId="7" fillId="0" borderId="0" xfId="2" applyNumberFormat="1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1" fillId="0" borderId="0" xfId="2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10" fillId="7" borderId="2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horizontal="right" vertical="top" wrapText="1"/>
    </xf>
    <xf numFmtId="0" fontId="0" fillId="0" borderId="0" xfId="0" applyFill="1"/>
    <xf numFmtId="0" fontId="8" fillId="6" borderId="0" xfId="4" applyFont="1" applyFill="1" applyBorder="1" applyAlignment="1">
      <alignment horizontal="left" vertical="top" wrapText="1"/>
    </xf>
    <xf numFmtId="0" fontId="3" fillId="3" borderId="0" xfId="2" applyFill="1" applyBorder="1" applyAlignment="1">
      <alignment horizontal="left" vertical="top" wrapText="1"/>
    </xf>
    <xf numFmtId="0" fontId="3" fillId="3" borderId="0" xfId="2" applyFont="1" applyFill="1" applyBorder="1"/>
    <xf numFmtId="0" fontId="2" fillId="3" borderId="0" xfId="2" applyFont="1" applyFill="1" applyBorder="1"/>
    <xf numFmtId="0" fontId="2" fillId="3" borderId="0" xfId="4" applyFont="1" applyFill="1" applyBorder="1" applyAlignment="1">
      <alignment horizontal="left" vertical="top" wrapText="1"/>
    </xf>
    <xf numFmtId="0" fontId="7" fillId="3" borderId="0" xfId="2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center" vertical="top" wrapText="1"/>
    </xf>
    <xf numFmtId="167" fontId="11" fillId="8" borderId="3" xfId="0" applyNumberFormat="1" applyFont="1" applyFill="1" applyBorder="1" applyAlignment="1">
      <alignment horizontal="left" vertical="top" wrapText="1"/>
    </xf>
    <xf numFmtId="4" fontId="11" fillId="8" borderId="3" xfId="0" applyNumberFormat="1" applyFont="1" applyFill="1" applyBorder="1" applyAlignment="1">
      <alignment horizontal="right" vertical="top" wrapText="1"/>
    </xf>
    <xf numFmtId="170" fontId="11" fillId="8" borderId="3" xfId="0" applyNumberFormat="1" applyFont="1" applyFill="1" applyBorder="1" applyAlignment="1">
      <alignment horizontal="right" vertical="top" wrapText="1"/>
    </xf>
    <xf numFmtId="0" fontId="2" fillId="3" borderId="0" xfId="4" applyFont="1" applyFill="1" applyBorder="1"/>
    <xf numFmtId="0" fontId="1" fillId="2" borderId="0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horizontal="left" vertical="center" wrapText="1"/>
    </xf>
    <xf numFmtId="0" fontId="1" fillId="0" borderId="0" xfId="2" applyFont="1" applyBorder="1" applyAlignment="1">
      <alignment horizontal="left" vertical="top" wrapText="1"/>
    </xf>
    <xf numFmtId="0" fontId="4" fillId="5" borderId="0" xfId="2" applyFont="1" applyFill="1" applyBorder="1" applyAlignment="1">
      <alignment horizontal="left" vertical="top" wrapText="1"/>
    </xf>
    <xf numFmtId="0" fontId="4" fillId="5" borderId="0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left" vertical="top" wrapText="1"/>
    </xf>
    <xf numFmtId="0" fontId="4" fillId="4" borderId="0" xfId="4" applyFont="1" applyFill="1" applyBorder="1" applyAlignment="1">
      <alignment horizontal="left" vertical="top" wrapText="1"/>
    </xf>
    <xf numFmtId="0" fontId="4" fillId="4" borderId="0" xfId="4" applyFont="1" applyFill="1" applyBorder="1" applyAlignment="1">
      <alignment horizontal="left" vertical="center" wrapText="1"/>
    </xf>
    <xf numFmtId="0" fontId="4" fillId="0" borderId="0" xfId="4" applyFont="1" applyBorder="1" applyAlignment="1">
      <alignment horizontal="left" vertical="top" wrapText="1"/>
    </xf>
    <xf numFmtId="0" fontId="8" fillId="3" borderId="0" xfId="4" applyFont="1" applyFill="1" applyBorder="1" applyAlignment="1">
      <alignment horizontal="left" vertical="top" wrapText="1"/>
    </xf>
    <xf numFmtId="4" fontId="8" fillId="3" borderId="0" xfId="4" applyNumberFormat="1" applyFont="1" applyFill="1" applyBorder="1" applyAlignment="1">
      <alignment horizontal="left" vertical="top" wrapText="1"/>
    </xf>
    <xf numFmtId="3" fontId="8" fillId="3" borderId="0" xfId="4" applyNumberFormat="1" applyFont="1" applyFill="1" applyBorder="1" applyAlignment="1">
      <alignment horizontal="left" vertical="top" wrapText="1"/>
    </xf>
    <xf numFmtId="0" fontId="4" fillId="3" borderId="0" xfId="4" applyFont="1" applyFill="1" applyBorder="1" applyAlignment="1">
      <alignment horizontal="left" vertical="top" wrapText="1"/>
    </xf>
    <xf numFmtId="0" fontId="8" fillId="3" borderId="0" xfId="2" applyFont="1" applyFill="1" applyBorder="1" applyAlignment="1">
      <alignment horizontal="left" vertical="top" wrapText="1"/>
    </xf>
    <xf numFmtId="3" fontId="8" fillId="3" borderId="0" xfId="2" applyNumberFormat="1" applyFont="1" applyFill="1" applyBorder="1" applyAlignment="1">
      <alignment horizontal="left" vertical="top" wrapText="1"/>
    </xf>
    <xf numFmtId="3" fontId="8" fillId="3" borderId="0" xfId="3" applyNumberFormat="1" applyFont="1" applyFill="1" applyBorder="1" applyAlignment="1">
      <alignment horizontal="left" vertical="top" wrapText="1"/>
    </xf>
    <xf numFmtId="3" fontId="8" fillId="3" borderId="1" xfId="3" applyNumberFormat="1" applyFont="1" applyFill="1" applyBorder="1" applyAlignment="1">
      <alignment horizontal="left" vertical="top" wrapText="1"/>
    </xf>
    <xf numFmtId="166" fontId="7" fillId="3" borderId="0" xfId="2" applyNumberFormat="1" applyFont="1" applyFill="1" applyBorder="1" applyAlignment="1">
      <alignment horizontal="left" vertical="top" wrapText="1"/>
    </xf>
    <xf numFmtId="3" fontId="7" fillId="3" borderId="0" xfId="2" applyNumberFormat="1" applyFont="1" applyFill="1" applyBorder="1" applyAlignment="1">
      <alignment horizontal="left" vertical="top" wrapText="1"/>
    </xf>
  </cellXfs>
  <cellStyles count="6">
    <cellStyle name="Dziesiętny 2" xfId="3" xr:uid="{0D299335-A3B4-4382-A9C0-544E92A68B88}"/>
    <cellStyle name="Normalny" xfId="0" builtinId="0"/>
    <cellStyle name="Normalny 10" xfId="5" xr:uid="{BC7DB99A-2615-496B-8C1F-BA0273B215F6}"/>
    <cellStyle name="Normalny 2" xfId="1" xr:uid="{78AC4923-B563-4497-A7CA-09E2E79073C5}"/>
    <cellStyle name="Normalny 2 2" xfId="4" xr:uid="{202218B9-BD58-42F6-AA7B-EB7C49042738}"/>
    <cellStyle name="Normalny 8" xfId="2" xr:uid="{4306577C-1057-4E24-BD0A-8A59FCC02D7A}"/>
  </cellStyles>
  <dxfs count="2">
    <dxf>
      <font>
        <color rgb="FF006100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00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DB8-4E95-4503-BDBA-7D7FB68FA4F4}">
  <sheetPr>
    <pageSetUpPr fitToPage="1"/>
  </sheetPr>
  <dimension ref="A1:W41"/>
  <sheetViews>
    <sheetView tabSelected="1" topLeftCell="A22" zoomScale="115" zoomScaleNormal="115" workbookViewId="0">
      <selection activeCell="A35" sqref="A35:A37"/>
    </sheetView>
  </sheetViews>
  <sheetFormatPr defaultColWidth="9.109375" defaultRowHeight="14.4" x14ac:dyDescent="0.3"/>
  <cols>
    <col min="1" max="1" width="21.44140625" style="4" customWidth="1"/>
    <col min="2" max="2" width="45.109375" style="4" customWidth="1"/>
    <col min="3" max="3" width="36.88671875" style="4" customWidth="1"/>
    <col min="4" max="4" width="16.88671875" style="4" customWidth="1"/>
    <col min="5" max="5" width="13.109375" style="3" hidden="1" customWidth="1"/>
    <col min="6" max="6" width="22.88671875" style="4" customWidth="1"/>
    <col min="7" max="7" width="16.44140625" style="4" customWidth="1"/>
    <col min="8" max="8" width="15.44140625" style="3" hidden="1" customWidth="1"/>
    <col min="9" max="9" width="8.5546875" style="4" customWidth="1"/>
    <col min="10" max="16384" width="9.109375" style="4"/>
  </cols>
  <sheetData>
    <row r="1" spans="1:23" ht="31.5" customHeight="1" x14ac:dyDescent="0.3">
      <c r="A1" s="1" t="s">
        <v>0</v>
      </c>
      <c r="B1" s="97" t="s">
        <v>14</v>
      </c>
      <c r="C1" s="97"/>
      <c r="D1" s="29"/>
      <c r="E1" s="65"/>
      <c r="F1" s="2"/>
      <c r="G1" s="2"/>
      <c r="I1" s="3"/>
      <c r="J1" s="3"/>
      <c r="K1" s="3"/>
      <c r="L1" s="3"/>
    </row>
    <row r="2" spans="1:23" x14ac:dyDescent="0.3">
      <c r="A2" s="98" t="s">
        <v>1</v>
      </c>
      <c r="B2" s="2" t="s">
        <v>2</v>
      </c>
      <c r="C2" s="2" t="s">
        <v>15</v>
      </c>
      <c r="D2" s="2"/>
      <c r="E2" s="71"/>
      <c r="F2" s="5" t="s">
        <v>51</v>
      </c>
      <c r="G2" s="5"/>
      <c r="I2" s="3"/>
      <c r="J2" s="3"/>
      <c r="K2" s="3"/>
      <c r="L2" s="3"/>
    </row>
    <row r="3" spans="1:23" x14ac:dyDescent="0.3">
      <c r="A3" s="98"/>
      <c r="B3" s="77" t="s">
        <v>5</v>
      </c>
      <c r="C3" s="90">
        <f>COUNTIF(l.umów.aktualne.bez.rozw!A:A,"RPPM.03.01.00")</f>
        <v>187</v>
      </c>
      <c r="D3" s="61"/>
      <c r="E3" s="71"/>
      <c r="F3" s="2" t="s">
        <v>5</v>
      </c>
      <c r="G3" s="61">
        <f>C3+C7+C11</f>
        <v>377</v>
      </c>
      <c r="I3" s="3"/>
      <c r="J3" s="3"/>
      <c r="K3" s="3"/>
      <c r="L3" s="3"/>
    </row>
    <row r="4" spans="1:23" ht="17.25" customHeight="1" x14ac:dyDescent="0.3">
      <c r="A4" s="98"/>
      <c r="B4" s="77" t="s">
        <v>3</v>
      </c>
      <c r="C4" s="113" t="s">
        <v>1302</v>
      </c>
      <c r="D4" s="78"/>
      <c r="E4" s="59">
        <f>(SUMIF(l.umów.aktualne.bez.rozw!A:A,"RPPM.03.01.00",l.umów.aktualne.bez.rozw!K:K))/1000000</f>
        <v>283.58246980000013</v>
      </c>
      <c r="F4" s="2" t="s">
        <v>3</v>
      </c>
      <c r="G4" s="90" t="s">
        <v>1373</v>
      </c>
      <c r="H4" s="62">
        <f>SUM(E4,E8,E12)</f>
        <v>727.30078800000013</v>
      </c>
      <c r="I4" s="6" t="s">
        <v>74</v>
      </c>
      <c r="J4" s="7"/>
      <c r="K4" s="7"/>
      <c r="L4" s="7"/>
      <c r="M4" s="8"/>
    </row>
    <row r="5" spans="1:23" x14ac:dyDescent="0.3">
      <c r="A5" s="98"/>
      <c r="B5" s="77" t="s">
        <v>4</v>
      </c>
      <c r="C5" s="113" t="s">
        <v>1303</v>
      </c>
      <c r="D5" s="78"/>
      <c r="E5" s="59">
        <f>(SUMIF(l.umów.aktualne.bez.rozw!A:A,"RPPM.03.01.00",l.umów.aktualne.bez.rozw!L:L))/1000000</f>
        <v>241.0450992800001</v>
      </c>
      <c r="F5" s="2" t="s">
        <v>4</v>
      </c>
      <c r="G5" s="63" t="s">
        <v>1374</v>
      </c>
      <c r="H5" s="62">
        <f>SUM(E5,E9,E13)</f>
        <v>618.20566928000017</v>
      </c>
    </row>
    <row r="6" spans="1:23" x14ac:dyDescent="0.3">
      <c r="A6" s="98" t="s">
        <v>12</v>
      </c>
      <c r="B6" s="77" t="s">
        <v>2</v>
      </c>
      <c r="C6" s="86" t="s">
        <v>22</v>
      </c>
      <c r="D6" s="77"/>
      <c r="E6" s="59"/>
      <c r="F6" s="23"/>
      <c r="G6" s="9"/>
      <c r="I6" s="3"/>
      <c r="J6" s="3"/>
      <c r="K6" s="3"/>
      <c r="L6" s="3"/>
    </row>
    <row r="7" spans="1:23" x14ac:dyDescent="0.3">
      <c r="A7" s="98"/>
      <c r="B7" s="77" t="s">
        <v>5</v>
      </c>
      <c r="C7" s="90">
        <f>COUNTIF(l.umów.aktualne.bez.rozw!A:A,"RPPM.03.02.00")</f>
        <v>166</v>
      </c>
      <c r="D7" s="61"/>
      <c r="E7" s="59"/>
      <c r="F7" s="10"/>
      <c r="G7" s="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3">
      <c r="A8" s="98"/>
      <c r="B8" s="77" t="s">
        <v>3</v>
      </c>
      <c r="C8" s="90" t="s">
        <v>1371</v>
      </c>
      <c r="D8" s="61"/>
      <c r="E8" s="59">
        <f>(SUMIF(l.umów.aktualne.bez.rozw!A:A,"RPPM.03.02.00",l.umów.aktualne.bez.rozw!K:K))/1000000</f>
        <v>320.734915</v>
      </c>
      <c r="F8" s="9"/>
      <c r="G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3">
      <c r="A9" s="98"/>
      <c r="B9" s="77" t="s">
        <v>4</v>
      </c>
      <c r="C9" s="90" t="s">
        <v>1372</v>
      </c>
      <c r="D9" s="61"/>
      <c r="E9" s="59">
        <f>(SUMIF(l.umów.aktualne.bez.rozw!A:A,"RPPM.03.02.00",l.umów.aktualne.bez.rozw!L:L))/1000000</f>
        <v>272.62467734999996</v>
      </c>
      <c r="F9" s="9"/>
      <c r="G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3">
      <c r="A10" s="98" t="s">
        <v>11</v>
      </c>
      <c r="B10" s="77" t="s">
        <v>2</v>
      </c>
      <c r="C10" s="87" t="s">
        <v>23</v>
      </c>
      <c r="D10" s="79"/>
      <c r="E10" s="60"/>
      <c r="F10" s="23"/>
      <c r="G10" s="23"/>
      <c r="H10" s="30"/>
      <c r="I10" s="11"/>
      <c r="J10" s="11"/>
      <c r="K10" s="28"/>
      <c r="L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3">
      <c r="A11" s="98"/>
      <c r="B11" s="77" t="s">
        <v>5</v>
      </c>
      <c r="C11" s="90">
        <f>COUNTIF(l.umów.aktualne.bez.rozw!A:A,"RPPM.03.03.00")</f>
        <v>24</v>
      </c>
      <c r="D11" s="61"/>
      <c r="E11" s="60"/>
      <c r="F11" s="31"/>
      <c r="G11" s="32"/>
      <c r="H11" s="33"/>
      <c r="I11" s="34"/>
      <c r="J11" s="11"/>
      <c r="K11" s="11"/>
      <c r="L11" s="3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3">
      <c r="A12" s="98"/>
      <c r="B12" s="77" t="s">
        <v>3</v>
      </c>
      <c r="C12" s="90" t="s">
        <v>80</v>
      </c>
      <c r="D12" s="61"/>
      <c r="E12" s="60">
        <f>(SUMIF(l.umów.aktualne.bez.rozw!A:A,"RPPM.03.03.00",l.umów.aktualne.bez.rozw!K:K))/1000000</f>
        <v>122.98340319999998</v>
      </c>
      <c r="F12" s="31"/>
      <c r="G12" s="32"/>
      <c r="H12" s="11"/>
      <c r="I12" s="11"/>
      <c r="J12" s="11"/>
      <c r="K12" s="11"/>
      <c r="L12" s="3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3">
      <c r="A13" s="98"/>
      <c r="B13" s="77" t="s">
        <v>4</v>
      </c>
      <c r="C13" s="90" t="s">
        <v>79</v>
      </c>
      <c r="D13" s="61"/>
      <c r="E13" s="60">
        <f>(SUMIF(l.umów.aktualne.bez.rozw!A:A,"RPPM.03.03.00",l.umów.aktualne.bez.rozw!L:L))/1000000</f>
        <v>104.53589265000001</v>
      </c>
      <c r="F13" s="31"/>
      <c r="G13" s="32"/>
      <c r="H13" s="11"/>
      <c r="I13" s="11"/>
      <c r="J13" s="11"/>
      <c r="K13" s="11"/>
      <c r="L13" s="3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3">
      <c r="A14" s="2"/>
      <c r="B14" s="2"/>
      <c r="C14" s="2"/>
      <c r="D14" s="2"/>
      <c r="E14" s="60"/>
      <c r="F14" s="23"/>
      <c r="G14" s="32"/>
      <c r="H14" s="30"/>
      <c r="I14" s="11"/>
      <c r="J14" s="28"/>
      <c r="K14" s="11"/>
      <c r="L14" s="1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" customHeight="1" x14ac:dyDescent="0.3">
      <c r="A15" s="96" t="s">
        <v>15</v>
      </c>
      <c r="B15" s="96"/>
      <c r="C15" s="96"/>
      <c r="D15" s="96"/>
      <c r="E15" s="96"/>
      <c r="F15" s="31"/>
      <c r="G15" s="32"/>
      <c r="H15" s="33"/>
      <c r="I15" s="30"/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3">
      <c r="A16" s="2"/>
      <c r="B16" s="2"/>
      <c r="C16" s="2"/>
      <c r="D16" s="2"/>
      <c r="E16" s="9"/>
      <c r="F16" s="31"/>
      <c r="G16" s="32"/>
      <c r="H16" s="11"/>
      <c r="I16" s="11"/>
      <c r="J16" s="1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3">
      <c r="A17" s="96" t="s">
        <v>13</v>
      </c>
      <c r="B17" s="96"/>
      <c r="C17" s="96"/>
      <c r="D17" s="96"/>
      <c r="E17" s="96"/>
      <c r="F17" s="31"/>
      <c r="G17" s="32"/>
      <c r="H17" s="11"/>
      <c r="I17" s="11"/>
      <c r="J17" s="12">
        <v>104.5</v>
      </c>
      <c r="K17" s="1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3" customHeight="1" x14ac:dyDescent="0.3">
      <c r="A18" s="13" t="s">
        <v>7</v>
      </c>
      <c r="B18" s="13" t="s">
        <v>8</v>
      </c>
      <c r="C18" s="13" t="s">
        <v>9</v>
      </c>
      <c r="D18" s="13" t="s">
        <v>10</v>
      </c>
      <c r="F18" s="23"/>
      <c r="G18" s="23"/>
      <c r="H18" s="11"/>
      <c r="I18" s="11"/>
      <c r="J18" s="12"/>
      <c r="K18" s="1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0.25" customHeight="1" x14ac:dyDescent="0.3">
      <c r="A19" s="114">
        <v>9827</v>
      </c>
      <c r="B19" s="2" t="s">
        <v>17</v>
      </c>
      <c r="C19" s="2" t="s">
        <v>44</v>
      </c>
      <c r="D19" s="14">
        <v>7574</v>
      </c>
      <c r="F19" s="23"/>
      <c r="G19" s="23"/>
      <c r="H19" s="11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25" customHeight="1" x14ac:dyDescent="0.3">
      <c r="A20" s="114">
        <v>39665</v>
      </c>
      <c r="B20" s="2" t="s">
        <v>45</v>
      </c>
      <c r="C20" s="2" t="s">
        <v>46</v>
      </c>
      <c r="D20" s="14">
        <v>24200</v>
      </c>
      <c r="F20" s="9"/>
      <c r="G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3">
      <c r="A21" s="114">
        <v>2816</v>
      </c>
      <c r="B21" s="2" t="s">
        <v>16</v>
      </c>
      <c r="C21" s="2" t="s">
        <v>18</v>
      </c>
      <c r="D21" s="14">
        <v>1405</v>
      </c>
      <c r="F21" s="9"/>
      <c r="G21" s="1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3">
      <c r="A22" s="86"/>
      <c r="B22" s="2"/>
      <c r="C22" s="2"/>
      <c r="D22" s="2"/>
      <c r="E22" s="9"/>
      <c r="F22" s="9"/>
      <c r="G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1" customHeight="1" x14ac:dyDescent="0.3">
      <c r="A23" s="96" t="s">
        <v>22</v>
      </c>
      <c r="B23" s="96"/>
      <c r="C23" s="96"/>
      <c r="D23" s="96"/>
      <c r="E23" s="96"/>
      <c r="F23" s="9"/>
      <c r="G23" s="9"/>
      <c r="I23" s="3"/>
      <c r="J23" s="3"/>
      <c r="K23" s="3"/>
      <c r="L23" s="3" t="s">
        <v>75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3">
      <c r="A24" s="2"/>
      <c r="B24" s="2"/>
      <c r="C24" s="2"/>
      <c r="D24" s="2"/>
      <c r="E24" s="9"/>
      <c r="F24" s="9"/>
      <c r="G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3">
      <c r="A25" s="96" t="s">
        <v>13</v>
      </c>
      <c r="B25" s="96"/>
      <c r="C25" s="96"/>
      <c r="D25" s="96"/>
      <c r="E25" s="96"/>
      <c r="F25" s="9"/>
      <c r="G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8.8" x14ac:dyDescent="0.3">
      <c r="A26" s="80" t="s">
        <v>7</v>
      </c>
      <c r="B26" s="13" t="s">
        <v>8</v>
      </c>
      <c r="C26" s="13" t="s">
        <v>9</v>
      </c>
      <c r="D26" s="13" t="s">
        <v>10</v>
      </c>
      <c r="F26" s="9"/>
      <c r="G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8.8" x14ac:dyDescent="0.3">
      <c r="A27" s="114">
        <v>143713</v>
      </c>
      <c r="B27" s="2" t="s">
        <v>47</v>
      </c>
      <c r="C27" s="2" t="s">
        <v>48</v>
      </c>
      <c r="D27" s="14">
        <v>125240</v>
      </c>
      <c r="F27" s="9"/>
      <c r="G27" s="9"/>
      <c r="I27" s="3"/>
      <c r="J27" s="3"/>
      <c r="K27" s="3"/>
      <c r="L27" s="3"/>
      <c r="M27" s="3"/>
      <c r="N27" s="3"/>
    </row>
    <row r="28" spans="1:23" x14ac:dyDescent="0.3">
      <c r="A28" s="114">
        <v>15782</v>
      </c>
      <c r="B28" s="2" t="s">
        <v>16</v>
      </c>
      <c r="C28" s="2" t="s">
        <v>18</v>
      </c>
      <c r="D28" s="14">
        <v>13105</v>
      </c>
      <c r="F28" s="9"/>
      <c r="G28" s="9"/>
      <c r="I28" s="3"/>
      <c r="J28" s="3"/>
      <c r="K28" s="3"/>
      <c r="L28" s="3"/>
      <c r="M28" s="3"/>
      <c r="N28" s="3"/>
    </row>
    <row r="29" spans="1:23" x14ac:dyDescent="0.3">
      <c r="A29" s="90">
        <v>784</v>
      </c>
      <c r="B29" s="9" t="s">
        <v>71</v>
      </c>
      <c r="C29" s="9" t="s">
        <v>72</v>
      </c>
      <c r="D29" s="14">
        <v>720</v>
      </c>
      <c r="F29" s="9"/>
      <c r="G29" s="9"/>
      <c r="I29" s="3"/>
      <c r="J29" s="3"/>
      <c r="K29" s="3"/>
      <c r="L29" s="3"/>
      <c r="M29" s="3"/>
      <c r="N29" s="3"/>
    </row>
    <row r="30" spans="1:23" x14ac:dyDescent="0.3">
      <c r="A30" s="2"/>
      <c r="B30" s="2"/>
      <c r="C30" s="2"/>
      <c r="D30" s="2"/>
      <c r="E30" s="9"/>
      <c r="F30" s="9"/>
      <c r="G30" s="9"/>
      <c r="I30" s="3" t="s">
        <v>75</v>
      </c>
      <c r="J30" s="3"/>
      <c r="K30" s="3"/>
      <c r="L30" s="3"/>
      <c r="M30" s="3"/>
      <c r="N30" s="3"/>
    </row>
    <row r="31" spans="1:23" x14ac:dyDescent="0.3">
      <c r="A31" s="96" t="s">
        <v>23</v>
      </c>
      <c r="B31" s="96"/>
      <c r="C31" s="96"/>
      <c r="D31" s="96"/>
      <c r="E31" s="96"/>
      <c r="F31" s="9"/>
      <c r="G31" s="9"/>
      <c r="I31" s="3"/>
      <c r="J31" s="3"/>
      <c r="K31" s="3"/>
      <c r="L31" s="3"/>
      <c r="M31" s="3"/>
      <c r="N31" s="3"/>
    </row>
    <row r="32" spans="1:23" x14ac:dyDescent="0.3">
      <c r="A32" s="2"/>
      <c r="B32" s="2"/>
      <c r="C32" s="2"/>
      <c r="D32" s="2"/>
      <c r="E32" s="9"/>
      <c r="F32" s="9"/>
      <c r="G32" s="9"/>
      <c r="I32" s="3"/>
      <c r="J32" s="3"/>
      <c r="K32" s="3"/>
      <c r="L32" s="3"/>
      <c r="M32" s="3"/>
      <c r="N32" s="3"/>
    </row>
    <row r="33" spans="1:14" x14ac:dyDescent="0.3">
      <c r="A33" s="96" t="s">
        <v>13</v>
      </c>
      <c r="B33" s="96"/>
      <c r="C33" s="96"/>
      <c r="D33" s="96"/>
      <c r="E33" s="96"/>
      <c r="F33" s="9"/>
      <c r="G33" s="9"/>
      <c r="I33" s="3"/>
      <c r="J33" s="3"/>
      <c r="K33" s="3"/>
      <c r="L33" s="3"/>
      <c r="M33" s="3"/>
      <c r="N33" s="3"/>
    </row>
    <row r="34" spans="1:14" ht="28.8" x14ac:dyDescent="0.3">
      <c r="A34" s="80" t="s">
        <v>7</v>
      </c>
      <c r="B34" s="13" t="s">
        <v>8</v>
      </c>
      <c r="C34" s="13" t="s">
        <v>9</v>
      </c>
      <c r="D34" s="13" t="s">
        <v>10</v>
      </c>
      <c r="F34" s="9"/>
      <c r="G34" s="9"/>
      <c r="I34" s="3"/>
      <c r="J34" s="3"/>
      <c r="K34" s="3"/>
      <c r="L34" s="3"/>
      <c r="M34" s="3"/>
      <c r="N34" s="3"/>
    </row>
    <row r="35" spans="1:14" ht="28.8" x14ac:dyDescent="0.3">
      <c r="A35" s="114">
        <v>19563</v>
      </c>
      <c r="B35" s="2" t="s">
        <v>19</v>
      </c>
      <c r="C35" s="2" t="s">
        <v>49</v>
      </c>
      <c r="D35" s="14">
        <v>15000</v>
      </c>
      <c r="F35" s="9"/>
      <c r="G35" s="9"/>
      <c r="I35" s="3"/>
      <c r="J35" s="3"/>
      <c r="K35" s="3"/>
      <c r="L35" s="3"/>
      <c r="M35" s="3"/>
      <c r="N35" s="3"/>
    </row>
    <row r="36" spans="1:14" ht="28.8" x14ac:dyDescent="0.3">
      <c r="A36" s="114">
        <v>1279</v>
      </c>
      <c r="B36" s="2" t="s">
        <v>50</v>
      </c>
      <c r="C36" s="2" t="s">
        <v>18</v>
      </c>
      <c r="D36" s="14">
        <v>700</v>
      </c>
      <c r="F36" s="9"/>
      <c r="G36" s="9"/>
      <c r="I36" s="3"/>
      <c r="J36" s="3"/>
      <c r="K36" s="3"/>
      <c r="L36" s="3"/>
      <c r="M36" s="3"/>
      <c r="N36" s="3"/>
    </row>
    <row r="37" spans="1:14" ht="28.8" x14ac:dyDescent="0.3">
      <c r="A37" s="90">
        <v>88</v>
      </c>
      <c r="B37" s="2" t="s">
        <v>20</v>
      </c>
      <c r="C37" s="2" t="s">
        <v>21</v>
      </c>
      <c r="D37" s="14">
        <v>70</v>
      </c>
      <c r="F37" s="2"/>
      <c r="G37" s="2"/>
    </row>
    <row r="38" spans="1:14" x14ac:dyDescent="0.3">
      <c r="A38" s="2"/>
      <c r="B38" s="2"/>
      <c r="C38" s="2"/>
      <c r="D38" s="2"/>
      <c r="E38" s="9"/>
      <c r="F38" s="2"/>
      <c r="G38" s="2"/>
    </row>
    <row r="39" spans="1:14" x14ac:dyDescent="0.3">
      <c r="A39" s="2"/>
      <c r="B39" s="2"/>
      <c r="C39" s="2"/>
      <c r="D39" s="2"/>
      <c r="E39" s="9"/>
      <c r="F39" s="2"/>
      <c r="G39" s="2"/>
    </row>
    <row r="41" spans="1:14" x14ac:dyDescent="0.3">
      <c r="A41" s="25"/>
    </row>
  </sheetData>
  <mergeCells count="10">
    <mergeCell ref="A23:E23"/>
    <mergeCell ref="A25:E25"/>
    <mergeCell ref="A31:E31"/>
    <mergeCell ref="A33:E33"/>
    <mergeCell ref="B1:C1"/>
    <mergeCell ref="A2:A5"/>
    <mergeCell ref="A6:A9"/>
    <mergeCell ref="A10:A13"/>
    <mergeCell ref="A15:E15"/>
    <mergeCell ref="A17:E1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91DE-8CA6-47C3-BEB3-69CBDD7B7F44}">
  <sheetPr>
    <pageSetUpPr fitToPage="1"/>
  </sheetPr>
  <dimension ref="A1:K53"/>
  <sheetViews>
    <sheetView topLeftCell="A28" zoomScaleNormal="100" workbookViewId="0">
      <selection activeCell="A47" sqref="A47:A48"/>
    </sheetView>
  </sheetViews>
  <sheetFormatPr defaultColWidth="9.109375" defaultRowHeight="14.4" x14ac:dyDescent="0.3"/>
  <cols>
    <col min="1" max="1" width="19.109375" style="3" customWidth="1"/>
    <col min="2" max="2" width="53.33203125" style="3" customWidth="1"/>
    <col min="3" max="3" width="70.6640625" style="3" customWidth="1"/>
    <col min="4" max="4" width="28.88671875" style="3" customWidth="1"/>
    <col min="5" max="5" width="15" style="3" hidden="1" customWidth="1"/>
    <col min="6" max="6" width="21.44140625" style="16" customWidth="1"/>
    <col min="7" max="7" width="17.88671875" style="3" customWidth="1"/>
    <col min="8" max="8" width="17" style="3" hidden="1" customWidth="1"/>
    <col min="9" max="9" width="15" style="3" bestFit="1" customWidth="1"/>
    <col min="10" max="10" width="13.6640625" style="3" bestFit="1" customWidth="1"/>
    <col min="11" max="16384" width="9.109375" style="3"/>
  </cols>
  <sheetData>
    <row r="1" spans="1:11" ht="31.5" customHeight="1" x14ac:dyDescent="0.3">
      <c r="A1" s="36" t="s">
        <v>0</v>
      </c>
      <c r="B1" s="100" t="s">
        <v>43</v>
      </c>
      <c r="C1" s="100"/>
      <c r="D1" s="37"/>
      <c r="E1" s="64"/>
      <c r="F1" s="17"/>
    </row>
    <row r="2" spans="1:11" x14ac:dyDescent="0.3">
      <c r="A2" s="101" t="s">
        <v>1</v>
      </c>
      <c r="B2" s="9" t="s">
        <v>2</v>
      </c>
      <c r="C2" s="23" t="s">
        <v>40</v>
      </c>
      <c r="D2" s="9"/>
      <c r="E2" s="59"/>
      <c r="F2" s="36" t="s">
        <v>52</v>
      </c>
      <c r="G2" s="36"/>
    </row>
    <row r="3" spans="1:11" x14ac:dyDescent="0.3">
      <c r="A3" s="101"/>
      <c r="B3" s="9" t="s">
        <v>5</v>
      </c>
      <c r="C3" s="109">
        <f>COUNTIF(l.umów.aktualne.bez.rozw!A:A,"RPPM.05.01.00")+COUNTIF(l.umów.aktualne.bez.rozw!A:A,"RPPM.05.02.00")+COUNTIF(l.umów.aktualne.bez.rozw!A:A,"RPPM.05.05.00")+COUNTIF(l.umów.aktualne.bez.rozw!A:A,"RPPM.05.06.00")</f>
        <v>355</v>
      </c>
      <c r="D3" s="9"/>
      <c r="E3" s="59"/>
      <c r="F3" s="9" t="s">
        <v>5</v>
      </c>
      <c r="G3" s="66">
        <f>C3+C7+C11+C15</f>
        <v>513</v>
      </c>
    </row>
    <row r="4" spans="1:11" ht="16.5" customHeight="1" x14ac:dyDescent="0.3">
      <c r="A4" s="101"/>
      <c r="B4" s="9" t="s">
        <v>3</v>
      </c>
      <c r="C4" s="110" t="s">
        <v>1359</v>
      </c>
      <c r="D4" s="15"/>
      <c r="E4" s="59">
        <f>(SUMIF(l.umów.aktualne.bez.rozw!A:A,"RPPM.05.01.00",l.umów.aktualne.bez.rozw!K:K)+SUMIF(l.umów.aktualne.bez.rozw!A:A,"RPPM.05.02.00",l.umów.aktualne.bez.rozw!K:K)+SUMIF(l.umów.aktualne.bez.rozw!A:A,"RPPM.05.05.00",l.umów.aktualne.bez.rozw!K:K)+SUMIF(l.umów.aktualne.bez.rozw!A:A,"RPPM.05.06.00",l.umów.aktualne.bez.rozw!K:K))/1000000</f>
        <v>802.40986019999991</v>
      </c>
      <c r="F4" s="9" t="s">
        <v>3</v>
      </c>
      <c r="G4" s="73" t="s">
        <v>76</v>
      </c>
      <c r="H4" s="62">
        <f>SUM(E4,E8,E12,E16)</f>
        <v>1098.5679476999999</v>
      </c>
    </row>
    <row r="5" spans="1:11" ht="18.75" customHeight="1" x14ac:dyDescent="0.3">
      <c r="A5" s="101"/>
      <c r="B5" s="9" t="s">
        <v>4</v>
      </c>
      <c r="C5" s="110" t="s">
        <v>1360</v>
      </c>
      <c r="D5" s="15"/>
      <c r="E5" s="59">
        <f>(SUMIF(l.umów.aktualne.bez.rozw!A:A,"RPPM.05.01.00",l.umów.aktualne.bez.rozw!L:L)+SUMIF(l.umów.aktualne.bez.rozw!A:A,"RPPM.05.02.00",l.umów.aktualne.bez.rozw!L:L)+SUMIF(l.umów.aktualne.bez.rozw!A:A,"RPPM.05.05.00",l.umów.aktualne.bez.rozw!L:L)+SUMIF(l.umów.aktualne.bez.rozw!A:A,"RPPM.05.06.00",l.umów.aktualne.bez.rozw!L:L))/1000000</f>
        <v>682.04839073000016</v>
      </c>
      <c r="F5" s="9" t="s">
        <v>4</v>
      </c>
      <c r="G5" s="73" t="s">
        <v>1378</v>
      </c>
      <c r="H5" s="62">
        <f>SUM(E5,E9,E13,E17)</f>
        <v>933.78276491000008</v>
      </c>
    </row>
    <row r="6" spans="1:11" x14ac:dyDescent="0.3">
      <c r="A6" s="101" t="s">
        <v>12</v>
      </c>
      <c r="B6" s="9" t="s">
        <v>2</v>
      </c>
      <c r="C6" s="46" t="s">
        <v>39</v>
      </c>
      <c r="D6" s="9"/>
      <c r="E6" s="59"/>
    </row>
    <row r="7" spans="1:11" x14ac:dyDescent="0.3">
      <c r="A7" s="101"/>
      <c r="B7" s="9" t="s">
        <v>5</v>
      </c>
      <c r="C7" s="109">
        <f>COUNTIF(l.umów.aktualne.bez.rozw!A:A,"RPPM.05.03.00")</f>
        <v>88</v>
      </c>
      <c r="D7" s="9"/>
      <c r="E7" s="62"/>
      <c r="F7" s="17"/>
      <c r="G7" s="11"/>
      <c r="H7" s="11"/>
      <c r="I7" s="11"/>
      <c r="J7" s="11"/>
    </row>
    <row r="8" spans="1:11" x14ac:dyDescent="0.3">
      <c r="A8" s="101"/>
      <c r="B8" s="9" t="s">
        <v>3</v>
      </c>
      <c r="C8" s="110" t="s">
        <v>77</v>
      </c>
      <c r="D8" s="15"/>
      <c r="E8" s="59">
        <f>(SUMIF(l.umów.aktualne.bez.rozw!A:A,"RPPM.05.03.00",l.umów.aktualne.bez.rozw!K:K))/1000000</f>
        <v>90.725320050000036</v>
      </c>
      <c r="F8" s="38"/>
      <c r="G8" s="39"/>
      <c r="H8" s="33"/>
      <c r="I8" s="33"/>
      <c r="J8" s="40"/>
      <c r="K8" s="41"/>
    </row>
    <row r="9" spans="1:11" x14ac:dyDescent="0.3">
      <c r="A9" s="101"/>
      <c r="B9" s="9" t="s">
        <v>4</v>
      </c>
      <c r="C9" s="109" t="s">
        <v>78</v>
      </c>
      <c r="D9" s="9"/>
      <c r="E9" s="59">
        <f>(SUMIF(l.umów.aktualne.bez.rozw!A:A,"RPPM.05.03.00",l.umów.aktualne.bez.rozw!L:L))/1000000</f>
        <v>77.116522029999999</v>
      </c>
      <c r="F9" s="38"/>
      <c r="G9" s="39"/>
      <c r="H9" s="33"/>
      <c r="I9" s="11"/>
      <c r="J9" s="11"/>
      <c r="K9" s="41"/>
    </row>
    <row r="10" spans="1:11" x14ac:dyDescent="0.3">
      <c r="A10" s="101" t="s">
        <v>11</v>
      </c>
      <c r="B10" s="9" t="s">
        <v>2</v>
      </c>
      <c r="C10" s="88" t="s">
        <v>38</v>
      </c>
      <c r="D10" s="42"/>
      <c r="E10" s="59"/>
      <c r="F10" s="38"/>
      <c r="G10" s="39"/>
      <c r="H10" s="33"/>
      <c r="I10" s="11"/>
      <c r="J10" s="11"/>
      <c r="K10" s="41"/>
    </row>
    <row r="11" spans="1:11" x14ac:dyDescent="0.3">
      <c r="A11" s="101"/>
      <c r="B11" s="9" t="s">
        <v>5</v>
      </c>
      <c r="C11" s="109">
        <f>COUNTIF(l.umów.aktualne.bez.rozw!A:A,"RPPM.05.07.00")</f>
        <v>31</v>
      </c>
      <c r="D11" s="9"/>
      <c r="E11" s="59"/>
      <c r="F11" s="38"/>
      <c r="G11" s="39"/>
      <c r="H11" s="33"/>
      <c r="I11" s="11"/>
      <c r="J11" s="11"/>
      <c r="K11" s="41"/>
    </row>
    <row r="12" spans="1:11" x14ac:dyDescent="0.3">
      <c r="A12" s="101"/>
      <c r="B12" s="9" t="s">
        <v>3</v>
      </c>
      <c r="C12" s="110" t="s">
        <v>1375</v>
      </c>
      <c r="D12" s="15"/>
      <c r="E12" s="59">
        <f>(SUMIF(l.umów.aktualne.bez.rozw!A:A,"RPPM.05.07.00",l.umów.aktualne.bez.rozw!K:K))/1000000</f>
        <v>87.648930379999996</v>
      </c>
      <c r="F12" s="38"/>
      <c r="G12" s="39"/>
      <c r="H12" s="11"/>
      <c r="I12" s="11"/>
      <c r="J12" s="11"/>
    </row>
    <row r="13" spans="1:11" x14ac:dyDescent="0.3">
      <c r="A13" s="101"/>
      <c r="B13" s="9" t="s">
        <v>4</v>
      </c>
      <c r="C13" s="110" t="s">
        <v>42</v>
      </c>
      <c r="D13" s="15"/>
      <c r="E13" s="59">
        <f>(SUMIF(l.umów.aktualne.bez.rozw!A:A,"RPPM.05.07.00",l.umów.aktualne.bez.rozw!L:L))/1000000</f>
        <v>74.501590759999985</v>
      </c>
      <c r="F13" s="38"/>
      <c r="G13" s="39"/>
      <c r="H13" s="33"/>
      <c r="I13" s="33"/>
      <c r="J13" s="30"/>
    </row>
    <row r="14" spans="1:11" x14ac:dyDescent="0.3">
      <c r="A14" s="101" t="s">
        <v>41</v>
      </c>
      <c r="B14" s="9" t="s">
        <v>2</v>
      </c>
      <c r="C14" s="46" t="s">
        <v>37</v>
      </c>
      <c r="D14" s="9"/>
      <c r="E14" s="59"/>
      <c r="F14" s="38"/>
      <c r="G14" s="39"/>
      <c r="H14" s="33"/>
      <c r="I14" s="11"/>
      <c r="J14" s="11"/>
    </row>
    <row r="15" spans="1:11" x14ac:dyDescent="0.3">
      <c r="A15" s="101"/>
      <c r="B15" s="9" t="s">
        <v>5</v>
      </c>
      <c r="C15" s="109">
        <f>COUNTIF(l.umów.aktualne.bez.rozw!A:A,"RPPM.05.04.00")</f>
        <v>39</v>
      </c>
      <c r="D15" s="9"/>
      <c r="E15" s="59"/>
      <c r="F15" s="38"/>
      <c r="G15" s="39"/>
      <c r="H15" s="33"/>
      <c r="I15" s="11"/>
      <c r="J15" s="11"/>
    </row>
    <row r="16" spans="1:11" x14ac:dyDescent="0.3">
      <c r="A16" s="101"/>
      <c r="B16" s="9" t="s">
        <v>3</v>
      </c>
      <c r="C16" s="110" t="s">
        <v>1376</v>
      </c>
      <c r="D16" s="15"/>
      <c r="E16" s="59">
        <f>(SUMIF(l.umów.aktualne.bez.rozw!A:A,"RPPM.05.04.00",l.umów.aktualne.bez.rozw!K:K))/1000000</f>
        <v>117.78383706999999</v>
      </c>
      <c r="F16" s="38"/>
      <c r="G16" s="39"/>
      <c r="H16" s="33"/>
      <c r="I16" s="11"/>
      <c r="J16" s="11"/>
    </row>
    <row r="17" spans="1:10" x14ac:dyDescent="0.3">
      <c r="A17" s="101"/>
      <c r="B17" s="9" t="s">
        <v>4</v>
      </c>
      <c r="C17" s="110" t="s">
        <v>1377</v>
      </c>
      <c r="D17" s="15"/>
      <c r="E17" s="59">
        <f>(SUMIF(l.umów.aktualne.bez.rozw!A:A,"RPPM.05.04.00",l.umów.aktualne.bez.rozw!L:L))/1000000</f>
        <v>100.11626139000001</v>
      </c>
      <c r="F17" s="17"/>
      <c r="G17" s="11"/>
      <c r="H17" s="11"/>
      <c r="I17" s="11"/>
      <c r="J17" s="11"/>
    </row>
    <row r="18" spans="1:10" x14ac:dyDescent="0.3">
      <c r="A18" s="9"/>
      <c r="B18" s="9"/>
      <c r="C18" s="9"/>
      <c r="D18" s="9"/>
      <c r="E18" s="9"/>
      <c r="F18" s="17"/>
      <c r="G18" s="11"/>
      <c r="H18" s="11"/>
      <c r="I18" s="11"/>
      <c r="J18" s="11"/>
    </row>
    <row r="19" spans="1:10" ht="21" customHeight="1" x14ac:dyDescent="0.3">
      <c r="A19" s="99" t="s">
        <v>40</v>
      </c>
      <c r="B19" s="99"/>
      <c r="C19" s="99"/>
      <c r="D19" s="99"/>
      <c r="E19" s="99"/>
      <c r="F19" s="11"/>
      <c r="G19" s="11"/>
      <c r="H19" s="11"/>
      <c r="I19" s="11"/>
      <c r="J19" s="11"/>
    </row>
    <row r="20" spans="1:10" x14ac:dyDescent="0.3">
      <c r="A20" s="9"/>
      <c r="B20" s="9"/>
      <c r="C20" s="9"/>
      <c r="D20" s="9"/>
      <c r="E20" s="9"/>
      <c r="F20" s="3"/>
    </row>
    <row r="21" spans="1:10" x14ac:dyDescent="0.3">
      <c r="A21" s="99" t="s">
        <v>13</v>
      </c>
      <c r="B21" s="99"/>
      <c r="C21" s="99"/>
      <c r="D21" s="99"/>
      <c r="E21" s="99"/>
      <c r="F21" s="3"/>
    </row>
    <row r="22" spans="1:10" ht="22.5" customHeight="1" x14ac:dyDescent="0.3">
      <c r="A22" s="43" t="s">
        <v>7</v>
      </c>
      <c r="B22" s="43" t="s">
        <v>8</v>
      </c>
      <c r="C22" s="43" t="s">
        <v>9</v>
      </c>
      <c r="D22" s="43" t="s">
        <v>10</v>
      </c>
      <c r="E22" s="43"/>
      <c r="F22" s="3"/>
      <c r="G22" s="3" t="s">
        <v>75</v>
      </c>
    </row>
    <row r="23" spans="1:10" ht="19.5" customHeight="1" x14ac:dyDescent="0.3">
      <c r="A23" s="111">
        <v>36049</v>
      </c>
      <c r="B23" s="9" t="s">
        <v>54</v>
      </c>
      <c r="C23" s="9" t="s">
        <v>18</v>
      </c>
      <c r="D23" s="15">
        <v>32780</v>
      </c>
      <c r="E23" s="15"/>
      <c r="F23" s="70"/>
    </row>
    <row r="24" spans="1:10" ht="24.75" customHeight="1" x14ac:dyDescent="0.3">
      <c r="A24" s="112">
        <v>3625</v>
      </c>
      <c r="B24" s="24" t="s">
        <v>34</v>
      </c>
      <c r="C24" s="9" t="s">
        <v>55</v>
      </c>
      <c r="D24" s="15">
        <v>2500</v>
      </c>
      <c r="E24" s="15"/>
      <c r="F24" s="3"/>
    </row>
    <row r="25" spans="1:10" ht="15.75" customHeight="1" x14ac:dyDescent="0.3">
      <c r="A25" s="111">
        <v>6677</v>
      </c>
      <c r="B25" s="18" t="s">
        <v>56</v>
      </c>
      <c r="C25" s="9" t="s">
        <v>57</v>
      </c>
      <c r="D25" s="15">
        <v>7300</v>
      </c>
      <c r="E25" s="15"/>
      <c r="F25" s="3"/>
    </row>
    <row r="26" spans="1:10" ht="19.5" customHeight="1" x14ac:dyDescent="0.3">
      <c r="A26" s="111">
        <v>71944</v>
      </c>
      <c r="B26" s="24" t="s">
        <v>58</v>
      </c>
      <c r="C26" s="9" t="s">
        <v>59</v>
      </c>
      <c r="D26" s="15">
        <v>41705</v>
      </c>
      <c r="E26" s="15"/>
    </row>
    <row r="27" spans="1:10" ht="36.75" customHeight="1" x14ac:dyDescent="0.3">
      <c r="A27" s="111">
        <v>2591</v>
      </c>
      <c r="B27" s="24" t="s">
        <v>60</v>
      </c>
      <c r="C27" s="9" t="s">
        <v>18</v>
      </c>
      <c r="D27" s="15">
        <v>2065</v>
      </c>
      <c r="E27" s="15"/>
      <c r="F27" s="3"/>
    </row>
    <row r="28" spans="1:10" x14ac:dyDescent="0.3">
      <c r="A28" s="44"/>
      <c r="B28" s="18"/>
      <c r="C28" s="9"/>
      <c r="D28" s="9"/>
      <c r="E28" s="15"/>
      <c r="F28" s="3"/>
    </row>
    <row r="29" spans="1:10" x14ac:dyDescent="0.3">
      <c r="A29" s="99" t="s">
        <v>39</v>
      </c>
      <c r="B29" s="99"/>
      <c r="C29" s="99"/>
      <c r="D29" s="99"/>
      <c r="E29" s="99"/>
    </row>
    <row r="30" spans="1:10" x14ac:dyDescent="0.3">
      <c r="A30" s="9"/>
      <c r="B30" s="9"/>
      <c r="C30" s="9"/>
      <c r="D30" s="9"/>
      <c r="E30" s="9"/>
    </row>
    <row r="31" spans="1:10" x14ac:dyDescent="0.3">
      <c r="A31" s="99" t="s">
        <v>13</v>
      </c>
      <c r="B31" s="99"/>
      <c r="C31" s="99"/>
      <c r="D31" s="99"/>
      <c r="E31" s="99"/>
    </row>
    <row r="32" spans="1:10" x14ac:dyDescent="0.3">
      <c r="A32" s="43" t="s">
        <v>7</v>
      </c>
      <c r="B32" s="43" t="s">
        <v>8</v>
      </c>
      <c r="C32" s="43" t="s">
        <v>9</v>
      </c>
      <c r="D32" s="43" t="s">
        <v>10</v>
      </c>
    </row>
    <row r="33" spans="1:6" x14ac:dyDescent="0.3">
      <c r="A33" s="110">
        <v>3380</v>
      </c>
      <c r="B33" s="9" t="s">
        <v>61</v>
      </c>
      <c r="C33" s="9" t="s">
        <v>62</v>
      </c>
      <c r="D33" s="15">
        <v>2455</v>
      </c>
    </row>
    <row r="34" spans="1:6" x14ac:dyDescent="0.3">
      <c r="A34" s="110">
        <v>4570</v>
      </c>
      <c r="B34" s="9" t="s">
        <v>63</v>
      </c>
      <c r="C34" s="9" t="s">
        <v>18</v>
      </c>
      <c r="D34" s="15">
        <v>2455</v>
      </c>
    </row>
    <row r="35" spans="1:6" x14ac:dyDescent="0.3">
      <c r="A35" s="46"/>
      <c r="B35" s="9"/>
      <c r="C35" s="9"/>
      <c r="D35" s="9"/>
      <c r="E35" s="9"/>
    </row>
    <row r="36" spans="1:6" x14ac:dyDescent="0.3">
      <c r="A36" s="99" t="s">
        <v>38</v>
      </c>
      <c r="B36" s="99"/>
      <c r="C36" s="99"/>
      <c r="D36" s="99"/>
      <c r="E36" s="99"/>
    </row>
    <row r="37" spans="1:6" x14ac:dyDescent="0.3">
      <c r="A37" s="9"/>
      <c r="B37" s="9"/>
      <c r="C37" s="9"/>
      <c r="D37" s="9"/>
      <c r="E37" s="9"/>
    </row>
    <row r="38" spans="1:6" x14ac:dyDescent="0.3">
      <c r="A38" s="99" t="s">
        <v>13</v>
      </c>
      <c r="B38" s="99"/>
      <c r="C38" s="99"/>
      <c r="D38" s="99"/>
      <c r="E38" s="99"/>
    </row>
    <row r="39" spans="1:6" x14ac:dyDescent="0.3">
      <c r="A39" s="43" t="s">
        <v>7</v>
      </c>
      <c r="B39" s="43" t="s">
        <v>8</v>
      </c>
      <c r="C39" s="43" t="s">
        <v>9</v>
      </c>
      <c r="D39" s="43" t="s">
        <v>10</v>
      </c>
    </row>
    <row r="40" spans="1:6" x14ac:dyDescent="0.3">
      <c r="A40" s="110">
        <v>1698</v>
      </c>
      <c r="B40" s="9" t="s">
        <v>73</v>
      </c>
      <c r="C40" s="15" t="s">
        <v>65</v>
      </c>
      <c r="D40" s="15">
        <v>1700</v>
      </c>
    </row>
    <row r="41" spans="1:6" s="48" customFormat="1" x14ac:dyDescent="0.3">
      <c r="A41" s="110">
        <v>64</v>
      </c>
      <c r="B41" s="46" t="s">
        <v>64</v>
      </c>
      <c r="C41" s="45" t="s">
        <v>65</v>
      </c>
      <c r="D41" s="46">
        <v>120</v>
      </c>
      <c r="F41" s="47"/>
    </row>
    <row r="42" spans="1:6" x14ac:dyDescent="0.3">
      <c r="A42" s="46"/>
      <c r="B42" s="9"/>
      <c r="C42" s="9"/>
      <c r="D42" s="9"/>
      <c r="E42" s="9"/>
    </row>
    <row r="43" spans="1:6" x14ac:dyDescent="0.3">
      <c r="A43" s="99" t="s">
        <v>37</v>
      </c>
      <c r="B43" s="99"/>
      <c r="C43" s="99"/>
      <c r="D43" s="99"/>
      <c r="E43" s="99"/>
    </row>
    <row r="44" spans="1:6" x14ac:dyDescent="0.3">
      <c r="A44" s="9"/>
      <c r="B44" s="9"/>
      <c r="C44" s="9"/>
      <c r="D44" s="9"/>
      <c r="E44" s="9"/>
    </row>
    <row r="45" spans="1:6" x14ac:dyDescent="0.3">
      <c r="A45" s="99" t="s">
        <v>13</v>
      </c>
      <c r="B45" s="99"/>
      <c r="C45" s="99"/>
      <c r="D45" s="99"/>
      <c r="E45" s="99"/>
    </row>
    <row r="46" spans="1:6" x14ac:dyDescent="0.3">
      <c r="A46" s="43" t="s">
        <v>7</v>
      </c>
      <c r="B46" s="43" t="s">
        <v>8</v>
      </c>
      <c r="C46" s="43" t="s">
        <v>9</v>
      </c>
      <c r="D46" s="43" t="s">
        <v>10</v>
      </c>
    </row>
    <row r="47" spans="1:6" x14ac:dyDescent="0.3">
      <c r="A47" s="110">
        <v>76509</v>
      </c>
      <c r="B47" s="9" t="s">
        <v>66</v>
      </c>
      <c r="C47" s="9" t="s">
        <v>67</v>
      </c>
      <c r="D47" s="15">
        <v>48500</v>
      </c>
    </row>
    <row r="48" spans="1:6" x14ac:dyDescent="0.3">
      <c r="A48" s="110">
        <v>3</v>
      </c>
      <c r="B48" s="9" t="s">
        <v>68</v>
      </c>
      <c r="C48" s="9" t="s">
        <v>69</v>
      </c>
      <c r="D48" s="9">
        <v>2</v>
      </c>
    </row>
    <row r="49" spans="1:1" x14ac:dyDescent="0.3">
      <c r="A49" s="48"/>
    </row>
    <row r="53" spans="1:1" x14ac:dyDescent="0.3">
      <c r="A53" s="41"/>
    </row>
  </sheetData>
  <mergeCells count="13">
    <mergeCell ref="A45:E45"/>
    <mergeCell ref="A21:E21"/>
    <mergeCell ref="A29:E29"/>
    <mergeCell ref="A31:E31"/>
    <mergeCell ref="A36:E36"/>
    <mergeCell ref="A38:E38"/>
    <mergeCell ref="A43:E43"/>
    <mergeCell ref="A19:E19"/>
    <mergeCell ref="B1:C1"/>
    <mergeCell ref="A2:A5"/>
    <mergeCell ref="A6:A9"/>
    <mergeCell ref="A10:A13"/>
    <mergeCell ref="A14:A17"/>
  </mergeCells>
  <conditionalFormatting sqref="B27:B28">
    <cfRule type="expression" dxfId="1" priority="1">
      <formula>ROW(l)=TRUE</formula>
    </cfRule>
  </conditionalFormatting>
  <conditionalFormatting sqref="B24">
    <cfRule type="expression" priority="2">
      <formula>ROW(l)=TRUE</formula>
    </cfRule>
    <cfRule type="containsText" dxfId="0" priority="3" operator="containsText" text="prawda">
      <formula>NOT(ISERROR(SEARCH("prawda",B24)))</formula>
    </cfRule>
  </conditionalFormatting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C302-B2C5-48DF-B6C2-253F0C86273A}">
  <sheetPr>
    <pageSetUpPr fitToPage="1"/>
  </sheetPr>
  <dimension ref="A1:O42"/>
  <sheetViews>
    <sheetView topLeftCell="B25" zoomScale="115" zoomScaleNormal="115" workbookViewId="0">
      <selection activeCell="B34" sqref="B34:B36"/>
    </sheetView>
  </sheetViews>
  <sheetFormatPr defaultColWidth="9.109375" defaultRowHeight="14.4" x14ac:dyDescent="0.3"/>
  <cols>
    <col min="1" max="1" width="15.44140625" style="20" hidden="1" customWidth="1"/>
    <col min="2" max="2" width="23" style="20" customWidth="1"/>
    <col min="3" max="3" width="63" style="20" customWidth="1"/>
    <col min="4" max="4" width="30.88671875" style="20" customWidth="1"/>
    <col min="5" max="5" width="24.109375" style="20" customWidth="1"/>
    <col min="6" max="6" width="14.5546875" style="20" hidden="1" customWidth="1"/>
    <col min="7" max="7" width="28" style="20" customWidth="1"/>
    <col min="8" max="8" width="10.5546875" style="20" bestFit="1" customWidth="1"/>
    <col min="9" max="9" width="13.5546875" style="75" hidden="1" customWidth="1"/>
    <col min="10" max="10" width="13.5546875" style="20" bestFit="1" customWidth="1"/>
    <col min="11" max="11" width="11.5546875" style="20" bestFit="1" customWidth="1"/>
    <col min="12" max="16384" width="9.109375" style="20"/>
  </cols>
  <sheetData>
    <row r="1" spans="1:15" ht="31.5" customHeight="1" x14ac:dyDescent="0.3">
      <c r="A1" s="26" t="s">
        <v>0</v>
      </c>
      <c r="B1" s="103" t="s">
        <v>36</v>
      </c>
      <c r="C1" s="103"/>
      <c r="D1" s="19"/>
      <c r="E1" s="19"/>
      <c r="F1" s="19"/>
      <c r="G1" s="19"/>
    </row>
    <row r="2" spans="1:15" x14ac:dyDescent="0.3">
      <c r="A2" s="104" t="s">
        <v>1</v>
      </c>
      <c r="B2" s="19" t="s">
        <v>2</v>
      </c>
      <c r="C2" s="95" t="s">
        <v>35</v>
      </c>
      <c r="D2" s="19"/>
      <c r="G2" s="19"/>
      <c r="H2" s="19"/>
    </row>
    <row r="3" spans="1:15" x14ac:dyDescent="0.3">
      <c r="A3" s="104"/>
      <c r="B3" s="19" t="s">
        <v>5</v>
      </c>
      <c r="C3" s="105">
        <f>COUNTIF(l.umów.aktualne.bez.rozw!A:A,"RPPM.06.01.00")</f>
        <v>161</v>
      </c>
      <c r="D3" s="19"/>
      <c r="G3" s="67" t="s">
        <v>53</v>
      </c>
      <c r="H3" s="67"/>
    </row>
    <row r="4" spans="1:15" x14ac:dyDescent="0.3">
      <c r="A4" s="104"/>
      <c r="B4" s="19" t="s">
        <v>3</v>
      </c>
      <c r="C4" s="106" t="s">
        <v>1346</v>
      </c>
      <c r="D4" s="19"/>
      <c r="F4" s="53">
        <f>(SUMIF(l.umów.aktualne.bez.rozw!A:A,"RPPM.06.01.00",l.umów.aktualne.bez.rozw!K:K))/1000000</f>
        <v>253.14235527000002</v>
      </c>
      <c r="G4" s="19" t="s">
        <v>5</v>
      </c>
      <c r="H4" s="72">
        <f>C3+C7+C11</f>
        <v>326</v>
      </c>
    </row>
    <row r="5" spans="1:15" x14ac:dyDescent="0.3">
      <c r="A5" s="104"/>
      <c r="B5" s="19" t="s">
        <v>4</v>
      </c>
      <c r="C5" s="106" t="s">
        <v>1347</v>
      </c>
      <c r="D5" s="19"/>
      <c r="F5" s="53">
        <f>(SUMIF(l.umów.aktualne.bez.rozw!A:A,"RPPM.06.01.00",l.umów.aktualne.bez.rozw!L:L))/1000000</f>
        <v>215.17100169</v>
      </c>
      <c r="G5" s="19" t="s">
        <v>3</v>
      </c>
      <c r="H5" s="85" t="s">
        <v>1363</v>
      </c>
      <c r="I5" s="75">
        <f>SUM(F4,F8,F12)</f>
        <v>646.45713621999994</v>
      </c>
    </row>
    <row r="6" spans="1:15" x14ac:dyDescent="0.3">
      <c r="A6" s="104" t="s">
        <v>12</v>
      </c>
      <c r="B6" s="19" t="s">
        <v>2</v>
      </c>
      <c r="C6" s="89" t="s">
        <v>32</v>
      </c>
      <c r="D6" s="19"/>
      <c r="F6" s="53"/>
      <c r="G6" s="19" t="s">
        <v>4</v>
      </c>
      <c r="H6" s="72" t="s">
        <v>1364</v>
      </c>
      <c r="I6" s="75">
        <f>SUM(F5,F9,F13)</f>
        <v>549.48856520000004</v>
      </c>
    </row>
    <row r="7" spans="1:15" x14ac:dyDescent="0.3">
      <c r="A7" s="104"/>
      <c r="B7" s="19" t="s">
        <v>5</v>
      </c>
      <c r="C7" s="105">
        <f>COUNTIF(l.umów.aktualne.bez.rozw!A:A,"RPPM.06.02.00")</f>
        <v>159</v>
      </c>
      <c r="D7" s="19"/>
      <c r="E7" s="19"/>
      <c r="F7" s="53"/>
      <c r="G7" s="19"/>
    </row>
    <row r="8" spans="1:15" x14ac:dyDescent="0.3">
      <c r="A8" s="104"/>
      <c r="B8" s="19" t="s">
        <v>3</v>
      </c>
      <c r="C8" s="106" t="s">
        <v>1355</v>
      </c>
      <c r="D8" s="19"/>
      <c r="E8" s="19"/>
      <c r="F8" s="53">
        <f>(SUMIF(l.umów.aktualne.bez.rozw!A:A,"RPPM.06.02.00",l.umów.aktualne.bez.rozw!K:K))/1000000</f>
        <v>334.72339889999995</v>
      </c>
      <c r="G8" s="19"/>
    </row>
    <row r="9" spans="1:15" x14ac:dyDescent="0.3">
      <c r="A9" s="104"/>
      <c r="B9" s="19" t="s">
        <v>4</v>
      </c>
      <c r="C9" s="106" t="s">
        <v>1354</v>
      </c>
      <c r="D9" s="19"/>
      <c r="E9" s="49"/>
      <c r="F9" s="53">
        <f>(SUMIF(l.umów.aktualne.bez.rozw!A:A,"RPPM.06.02.00",l.umów.aktualne.bez.rozw!L:L))/1000000</f>
        <v>284.51488878999999</v>
      </c>
      <c r="G9" s="49"/>
      <c r="H9" s="50"/>
      <c r="I9" s="76"/>
      <c r="J9" s="51"/>
      <c r="K9" s="50"/>
      <c r="L9" s="22"/>
      <c r="M9" s="22"/>
      <c r="N9" s="22"/>
      <c r="O9" s="22"/>
    </row>
    <row r="10" spans="1:15" x14ac:dyDescent="0.3">
      <c r="A10" s="104" t="s">
        <v>11</v>
      </c>
      <c r="B10" s="19" t="s">
        <v>2</v>
      </c>
      <c r="C10" s="89" t="s">
        <v>26</v>
      </c>
      <c r="D10" s="19"/>
      <c r="E10" s="49"/>
      <c r="F10" s="74"/>
      <c r="G10" s="49"/>
      <c r="H10" s="50"/>
      <c r="I10" s="76"/>
      <c r="J10" s="22"/>
      <c r="K10" s="22"/>
      <c r="L10" s="22"/>
      <c r="M10" s="22"/>
      <c r="N10" s="22"/>
      <c r="O10" s="22"/>
    </row>
    <row r="11" spans="1:15" x14ac:dyDescent="0.3">
      <c r="A11" s="104"/>
      <c r="B11" s="19" t="s">
        <v>5</v>
      </c>
      <c r="C11" s="105">
        <f>COUNTIF(l.umów.aktualne.bez.rozw!A:A,"RPPM.06.03.00")</f>
        <v>6</v>
      </c>
      <c r="D11" s="19"/>
      <c r="E11" s="49"/>
      <c r="F11" s="53"/>
      <c r="G11" s="49"/>
      <c r="H11" s="50"/>
      <c r="I11" s="76"/>
      <c r="J11" s="22"/>
      <c r="K11" s="22"/>
      <c r="L11" s="22"/>
      <c r="M11" s="22"/>
      <c r="N11" s="22"/>
      <c r="O11" s="22"/>
    </row>
    <row r="12" spans="1:15" x14ac:dyDescent="0.3">
      <c r="A12" s="104"/>
      <c r="B12" s="19" t="s">
        <v>3</v>
      </c>
      <c r="C12" s="105" t="s">
        <v>1361</v>
      </c>
      <c r="D12" s="19"/>
      <c r="E12" s="49"/>
      <c r="F12" s="53">
        <f>(SUMIF(l.umów.aktualne.bez.rozw!A:A,"RPPM.06.03.00",l.umów.aktualne.bez.rozw!K:K))/1000000</f>
        <v>58.591382050000007</v>
      </c>
      <c r="G12" s="49"/>
      <c r="H12" s="50"/>
      <c r="I12" s="76"/>
      <c r="J12" s="22"/>
      <c r="K12" s="22"/>
      <c r="L12" s="22"/>
      <c r="M12" s="22"/>
      <c r="N12" s="22"/>
      <c r="O12" s="22"/>
    </row>
    <row r="13" spans="1:15" x14ac:dyDescent="0.3">
      <c r="A13" s="104"/>
      <c r="B13" s="19" t="s">
        <v>4</v>
      </c>
      <c r="C13" s="105" t="s">
        <v>1362</v>
      </c>
      <c r="D13" s="19"/>
      <c r="E13" s="52"/>
      <c r="F13" s="53">
        <f>(SUMIF(l.umów.aktualne.bez.rozw!A:A,"RPPM.06.03.00",l.umów.aktualne.bez.rozw!L:L))/1000000</f>
        <v>49.802674719999999</v>
      </c>
      <c r="G13" s="49"/>
      <c r="H13" s="50"/>
      <c r="I13" s="76"/>
      <c r="J13" s="51"/>
      <c r="K13" s="50"/>
      <c r="L13" s="22"/>
      <c r="M13" s="22"/>
      <c r="N13" s="22"/>
      <c r="O13" s="22"/>
    </row>
    <row r="14" spans="1:15" x14ac:dyDescent="0.3">
      <c r="A14" s="19"/>
      <c r="B14" s="19"/>
      <c r="C14" s="19"/>
      <c r="D14" s="19"/>
      <c r="E14" s="49"/>
      <c r="F14" s="49"/>
      <c r="G14" s="49"/>
      <c r="H14" s="50"/>
      <c r="I14" s="76"/>
      <c r="J14" s="22"/>
      <c r="K14" s="22"/>
      <c r="L14" s="22"/>
      <c r="M14" s="22"/>
      <c r="N14" s="22"/>
      <c r="O14" s="22"/>
    </row>
    <row r="15" spans="1:15" x14ac:dyDescent="0.3">
      <c r="A15" s="19"/>
      <c r="B15" s="27"/>
      <c r="C15" s="102" t="s">
        <v>35</v>
      </c>
      <c r="D15" s="102"/>
      <c r="E15" s="102"/>
      <c r="F15" s="69"/>
      <c r="G15" s="19"/>
      <c r="H15" s="53"/>
    </row>
    <row r="16" spans="1:15" x14ac:dyDescent="0.3">
      <c r="A16" s="19"/>
      <c r="B16" s="19"/>
      <c r="C16" s="19"/>
      <c r="D16" s="19"/>
      <c r="E16" s="19"/>
      <c r="F16" s="19"/>
      <c r="G16" s="19"/>
    </row>
    <row r="17" spans="1:9" x14ac:dyDescent="0.3">
      <c r="A17" s="19"/>
      <c r="B17" s="27" t="s">
        <v>13</v>
      </c>
      <c r="C17" s="27"/>
      <c r="D17" s="27"/>
      <c r="E17" s="27"/>
      <c r="F17" s="69"/>
      <c r="G17" s="19"/>
    </row>
    <row r="18" spans="1:9" ht="30" customHeight="1" x14ac:dyDescent="0.3">
      <c r="A18" s="19"/>
      <c r="B18" s="81" t="s">
        <v>7</v>
      </c>
      <c r="C18" s="54" t="s">
        <v>8</v>
      </c>
      <c r="D18" s="54" t="s">
        <v>9</v>
      </c>
      <c r="E18" s="54" t="s">
        <v>10</v>
      </c>
      <c r="F18" s="68"/>
      <c r="G18" s="19"/>
    </row>
    <row r="19" spans="1:9" x14ac:dyDescent="0.3">
      <c r="A19" s="19"/>
      <c r="B19" s="107">
        <v>6927</v>
      </c>
      <c r="C19" s="19" t="s">
        <v>34</v>
      </c>
      <c r="D19" s="56" t="s">
        <v>55</v>
      </c>
      <c r="E19" s="55">
        <v>4235</v>
      </c>
      <c r="F19" s="55"/>
      <c r="G19" s="19"/>
    </row>
    <row r="20" spans="1:9" x14ac:dyDescent="0.3">
      <c r="A20" s="19"/>
      <c r="B20" s="107">
        <v>18654</v>
      </c>
      <c r="C20" s="19" t="s">
        <v>33</v>
      </c>
      <c r="D20" s="56" t="s">
        <v>18</v>
      </c>
      <c r="E20" s="55">
        <v>16610</v>
      </c>
      <c r="F20" s="55"/>
      <c r="G20" s="19"/>
    </row>
    <row r="21" spans="1:9" x14ac:dyDescent="0.3">
      <c r="A21" s="19"/>
      <c r="B21" s="89"/>
      <c r="C21" s="19"/>
      <c r="D21" s="19"/>
      <c r="E21" s="19"/>
      <c r="F21" s="19"/>
      <c r="G21" s="19"/>
    </row>
    <row r="22" spans="1:9" x14ac:dyDescent="0.3">
      <c r="A22" s="19"/>
      <c r="B22" s="27" t="s">
        <v>6</v>
      </c>
      <c r="C22" s="102" t="s">
        <v>32</v>
      </c>
      <c r="D22" s="102"/>
      <c r="E22" s="102"/>
      <c r="F22" s="69"/>
      <c r="G22" s="19"/>
    </row>
    <row r="23" spans="1:9" x14ac:dyDescent="0.3">
      <c r="A23" s="19"/>
      <c r="B23" s="19"/>
      <c r="C23" s="19"/>
      <c r="D23" s="19"/>
      <c r="E23" s="19"/>
      <c r="F23" s="19"/>
      <c r="G23" s="19"/>
    </row>
    <row r="24" spans="1:9" x14ac:dyDescent="0.3">
      <c r="A24" s="19"/>
      <c r="B24" s="102" t="s">
        <v>13</v>
      </c>
      <c r="C24" s="102"/>
      <c r="D24" s="102"/>
      <c r="E24" s="102"/>
      <c r="F24" s="69"/>
      <c r="G24" s="19"/>
    </row>
    <row r="25" spans="1:9" ht="28.8" x14ac:dyDescent="0.3">
      <c r="A25" s="19"/>
      <c r="B25" s="81" t="s">
        <v>7</v>
      </c>
      <c r="C25" s="54" t="s">
        <v>8</v>
      </c>
      <c r="D25" s="54" t="s">
        <v>9</v>
      </c>
      <c r="E25" s="54" t="s">
        <v>10</v>
      </c>
      <c r="F25" s="68"/>
      <c r="G25" s="19"/>
    </row>
    <row r="26" spans="1:9" ht="33" customHeight="1" x14ac:dyDescent="0.3">
      <c r="A26" s="19"/>
      <c r="B26" s="107">
        <v>29045</v>
      </c>
      <c r="C26" s="19" t="s">
        <v>31</v>
      </c>
      <c r="D26" s="19" t="s">
        <v>70</v>
      </c>
      <c r="E26" s="55">
        <v>12320</v>
      </c>
      <c r="F26" s="55"/>
      <c r="G26" s="19"/>
      <c r="I26" s="75" t="s">
        <v>75</v>
      </c>
    </row>
    <row r="27" spans="1:9" ht="15.75" customHeight="1" x14ac:dyDescent="0.3">
      <c r="A27" s="19"/>
      <c r="B27" s="107">
        <v>13405</v>
      </c>
      <c r="C27" s="19" t="s">
        <v>30</v>
      </c>
      <c r="D27" s="19"/>
      <c r="E27" s="21" t="s">
        <v>27</v>
      </c>
      <c r="F27" s="21"/>
      <c r="G27" s="55"/>
    </row>
    <row r="28" spans="1:9" ht="28.8" x14ac:dyDescent="0.3">
      <c r="A28" s="19"/>
      <c r="B28" s="107">
        <v>261</v>
      </c>
      <c r="C28" s="19" t="s">
        <v>29</v>
      </c>
      <c r="D28" s="19"/>
      <c r="E28" s="21" t="s">
        <v>27</v>
      </c>
      <c r="F28" s="21"/>
      <c r="G28" s="19"/>
    </row>
    <row r="29" spans="1:9" ht="18.75" customHeight="1" x14ac:dyDescent="0.3">
      <c r="A29" s="19"/>
      <c r="B29" s="107">
        <v>13988</v>
      </c>
      <c r="C29" s="19" t="s">
        <v>28</v>
      </c>
      <c r="D29" s="19"/>
      <c r="E29" s="21" t="s">
        <v>27</v>
      </c>
      <c r="F29" s="21"/>
      <c r="G29" s="19"/>
    </row>
    <row r="30" spans="1:9" x14ac:dyDescent="0.3">
      <c r="A30" s="19"/>
      <c r="B30" s="19"/>
      <c r="C30" s="19"/>
      <c r="D30" s="19"/>
      <c r="E30" s="19"/>
      <c r="F30" s="19"/>
      <c r="G30" s="19"/>
    </row>
    <row r="31" spans="1:9" x14ac:dyDescent="0.3">
      <c r="A31" s="19"/>
      <c r="B31" s="27" t="s">
        <v>6</v>
      </c>
      <c r="C31" s="102" t="s">
        <v>26</v>
      </c>
      <c r="D31" s="102"/>
      <c r="E31" s="102"/>
      <c r="F31" s="69"/>
      <c r="G31" s="19"/>
    </row>
    <row r="32" spans="1:9" x14ac:dyDescent="0.3">
      <c r="A32" s="19"/>
      <c r="B32" s="19"/>
      <c r="C32" s="19"/>
      <c r="D32" s="19"/>
      <c r="E32" s="19"/>
      <c r="F32" s="19"/>
      <c r="G32" s="19"/>
    </row>
    <row r="33" spans="1:7" x14ac:dyDescent="0.3">
      <c r="A33" s="19"/>
      <c r="B33" s="102" t="s">
        <v>13</v>
      </c>
      <c r="C33" s="102"/>
      <c r="D33" s="102"/>
      <c r="E33" s="102"/>
      <c r="F33" s="69"/>
      <c r="G33" s="19"/>
    </row>
    <row r="34" spans="1:7" ht="28.8" x14ac:dyDescent="0.3">
      <c r="A34" s="19"/>
      <c r="B34" s="108" t="s">
        <v>7</v>
      </c>
      <c r="C34" s="54" t="s">
        <v>8</v>
      </c>
      <c r="D34" s="54" t="s">
        <v>9</v>
      </c>
      <c r="E34" s="54" t="s">
        <v>10</v>
      </c>
      <c r="F34" s="68"/>
      <c r="G34" s="19"/>
    </row>
    <row r="35" spans="1:7" x14ac:dyDescent="0.3">
      <c r="A35" s="19"/>
      <c r="B35" s="105">
        <v>1447</v>
      </c>
      <c r="C35" s="19" t="s">
        <v>25</v>
      </c>
      <c r="D35" s="19" t="s">
        <v>55</v>
      </c>
      <c r="E35" s="55">
        <v>1400</v>
      </c>
      <c r="F35" s="55"/>
      <c r="G35" s="19"/>
    </row>
    <row r="36" spans="1:7" x14ac:dyDescent="0.3">
      <c r="A36" s="19"/>
      <c r="B36" s="105">
        <v>719</v>
      </c>
      <c r="C36" s="19" t="s">
        <v>24</v>
      </c>
      <c r="D36" s="19" t="s">
        <v>18</v>
      </c>
      <c r="E36" s="55">
        <v>450</v>
      </c>
      <c r="F36" s="55"/>
      <c r="G36" s="19"/>
    </row>
    <row r="37" spans="1:7" x14ac:dyDescent="0.3">
      <c r="A37" s="19"/>
      <c r="B37" s="49"/>
      <c r="C37" s="19"/>
      <c r="D37" s="19"/>
      <c r="E37" s="19"/>
      <c r="F37" s="19"/>
      <c r="G37" s="19"/>
    </row>
    <row r="42" spans="1:7" x14ac:dyDescent="0.3">
      <c r="B42" s="57"/>
    </row>
  </sheetData>
  <mergeCells count="9">
    <mergeCell ref="B24:E24"/>
    <mergeCell ref="C31:E31"/>
    <mergeCell ref="B33:E33"/>
    <mergeCell ref="B1:C1"/>
    <mergeCell ref="A2:A5"/>
    <mergeCell ref="A6:A9"/>
    <mergeCell ref="A10:A13"/>
    <mergeCell ref="C15:E15"/>
    <mergeCell ref="C22:E22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AD1E-C54D-4C21-A773-CF710FBB37ED}">
  <dimension ref="A1:M1233"/>
  <sheetViews>
    <sheetView zoomScale="130" zoomScaleNormal="130" workbookViewId="0">
      <pane ySplit="1" topLeftCell="A2" activePane="bottomLeft" state="frozen"/>
      <selection pane="bottomLeft" activeCell="D2" sqref="A2:XFD3"/>
    </sheetView>
  </sheetViews>
  <sheetFormatPr defaultRowHeight="14.4" x14ac:dyDescent="0.3"/>
  <cols>
    <col min="1" max="2" width="12" customWidth="1"/>
    <col min="3" max="3" width="22.44140625" customWidth="1"/>
    <col min="4" max="4" width="7.44140625" customWidth="1"/>
    <col min="5" max="5" width="9.44140625" customWidth="1"/>
    <col min="6" max="7" width="9.33203125" customWidth="1"/>
    <col min="8" max="8" width="19.109375" customWidth="1"/>
    <col min="9" max="9" width="18.33203125" customWidth="1"/>
    <col min="10" max="10" width="16.21875" customWidth="1"/>
    <col min="11" max="11" width="15.6640625" customWidth="1"/>
    <col min="12" max="12" width="15.44140625" customWidth="1"/>
    <col min="13" max="13" width="13.33203125" customWidth="1"/>
  </cols>
  <sheetData>
    <row r="1" spans="1:13" s="84" customFormat="1" ht="40.799999999999997" x14ac:dyDescent="0.3">
      <c r="A1" s="82" t="s">
        <v>81</v>
      </c>
      <c r="B1" s="82" t="s">
        <v>82</v>
      </c>
      <c r="C1" s="82" t="s">
        <v>83</v>
      </c>
      <c r="D1" s="82" t="s">
        <v>84</v>
      </c>
      <c r="E1" s="82" t="s">
        <v>85</v>
      </c>
      <c r="F1" s="82" t="s">
        <v>86</v>
      </c>
      <c r="G1" s="82" t="s">
        <v>87</v>
      </c>
      <c r="H1" s="82" t="s">
        <v>88</v>
      </c>
      <c r="I1" s="82" t="s">
        <v>1353</v>
      </c>
      <c r="J1" s="82" t="s">
        <v>89</v>
      </c>
      <c r="K1" s="82" t="s">
        <v>90</v>
      </c>
      <c r="L1" s="82" t="s">
        <v>91</v>
      </c>
      <c r="M1" s="82" t="s">
        <v>1356</v>
      </c>
    </row>
    <row r="2" spans="1:13" x14ac:dyDescent="0.3">
      <c r="A2" s="91" t="s">
        <v>92</v>
      </c>
      <c r="B2" s="91" t="s">
        <v>92</v>
      </c>
      <c r="C2" s="91" t="s">
        <v>129</v>
      </c>
      <c r="D2" s="91" t="s">
        <v>94</v>
      </c>
      <c r="E2" s="58"/>
      <c r="F2" s="92">
        <v>42783</v>
      </c>
      <c r="G2" s="92">
        <v>43446</v>
      </c>
      <c r="H2" s="58"/>
      <c r="I2" s="83"/>
      <c r="J2" s="93">
        <v>70103.75</v>
      </c>
      <c r="K2" s="93">
        <v>82475</v>
      </c>
      <c r="L2" s="93">
        <v>70103.75</v>
      </c>
      <c r="M2" s="93">
        <v>12371.25</v>
      </c>
    </row>
    <row r="3" spans="1:13" x14ac:dyDescent="0.3">
      <c r="A3" s="91" t="s">
        <v>736</v>
      </c>
      <c r="B3" s="91" t="s">
        <v>737</v>
      </c>
      <c r="C3" s="91" t="s">
        <v>1365</v>
      </c>
      <c r="D3" s="91" t="s">
        <v>94</v>
      </c>
      <c r="E3" s="58"/>
      <c r="F3" s="92">
        <v>43684</v>
      </c>
      <c r="G3" s="92">
        <v>45225</v>
      </c>
      <c r="H3" s="58"/>
      <c r="I3" s="94">
        <v>45226.588020833333</v>
      </c>
      <c r="J3" s="93">
        <v>118845.95</v>
      </c>
      <c r="K3" s="93">
        <v>125101</v>
      </c>
      <c r="L3" s="93">
        <v>106335.85</v>
      </c>
      <c r="M3" s="93">
        <v>6255.05</v>
      </c>
    </row>
    <row r="4" spans="1:13" x14ac:dyDescent="0.3">
      <c r="A4" s="91" t="s">
        <v>736</v>
      </c>
      <c r="B4" s="91" t="s">
        <v>739</v>
      </c>
      <c r="C4" s="91" t="s">
        <v>765</v>
      </c>
      <c r="D4" s="91" t="s">
        <v>94</v>
      </c>
      <c r="E4" s="92">
        <v>43677</v>
      </c>
      <c r="F4" s="92">
        <v>43300</v>
      </c>
      <c r="G4" s="92">
        <v>43677</v>
      </c>
      <c r="H4" s="58"/>
      <c r="I4" s="94">
        <v>43808.463587962964</v>
      </c>
      <c r="J4" s="93">
        <v>119973.03</v>
      </c>
      <c r="K4" s="93">
        <v>126287.4</v>
      </c>
      <c r="L4" s="93">
        <v>107344.29</v>
      </c>
      <c r="M4" s="93">
        <v>6314.37</v>
      </c>
    </row>
    <row r="5" spans="1:13" x14ac:dyDescent="0.3">
      <c r="A5" s="91" t="s">
        <v>993</v>
      </c>
      <c r="B5" s="91" t="s">
        <v>1011</v>
      </c>
      <c r="C5" s="91" t="s">
        <v>1022</v>
      </c>
      <c r="D5" s="91" t="s">
        <v>94</v>
      </c>
      <c r="E5" s="92">
        <v>43007</v>
      </c>
      <c r="F5" s="92">
        <v>42776</v>
      </c>
      <c r="G5" s="92">
        <v>42949</v>
      </c>
      <c r="H5" s="58"/>
      <c r="I5" s="94">
        <v>43199.820104166669</v>
      </c>
      <c r="J5" s="93">
        <v>123557</v>
      </c>
      <c r="K5" s="93">
        <v>130060</v>
      </c>
      <c r="L5" s="93">
        <v>110551</v>
      </c>
      <c r="M5" s="93">
        <v>6503</v>
      </c>
    </row>
    <row r="6" spans="1:13" x14ac:dyDescent="0.3">
      <c r="A6" s="91" t="s">
        <v>993</v>
      </c>
      <c r="B6" s="91" t="s">
        <v>1011</v>
      </c>
      <c r="C6" s="91" t="s">
        <v>1024</v>
      </c>
      <c r="D6" s="91" t="s">
        <v>94</v>
      </c>
      <c r="E6" s="92">
        <v>43007</v>
      </c>
      <c r="F6" s="92">
        <v>42776</v>
      </c>
      <c r="G6" s="92">
        <v>42954</v>
      </c>
      <c r="H6" s="58"/>
      <c r="I6" s="94">
        <v>43199.820115740738</v>
      </c>
      <c r="J6" s="93">
        <v>128658.5</v>
      </c>
      <c r="K6" s="93">
        <v>135430</v>
      </c>
      <c r="L6" s="93">
        <v>115115.5</v>
      </c>
      <c r="M6" s="93">
        <v>6771.5</v>
      </c>
    </row>
    <row r="7" spans="1:13" x14ac:dyDescent="0.3">
      <c r="A7" s="91" t="s">
        <v>993</v>
      </c>
      <c r="B7" s="91" t="s">
        <v>1011</v>
      </c>
      <c r="C7" s="91" t="s">
        <v>1085</v>
      </c>
      <c r="D7" s="91" t="s">
        <v>94</v>
      </c>
      <c r="E7" s="92">
        <v>42978</v>
      </c>
      <c r="F7" s="92">
        <v>42789</v>
      </c>
      <c r="G7" s="92">
        <v>42954</v>
      </c>
      <c r="H7" s="58"/>
      <c r="I7" s="94">
        <v>43199.820115740738</v>
      </c>
      <c r="J7" s="93">
        <v>132988.12</v>
      </c>
      <c r="K7" s="93">
        <v>139987.5</v>
      </c>
      <c r="L7" s="93">
        <v>118989.37</v>
      </c>
      <c r="M7" s="93">
        <v>6999.38</v>
      </c>
    </row>
    <row r="8" spans="1:13" x14ac:dyDescent="0.3">
      <c r="A8" s="91" t="s">
        <v>647</v>
      </c>
      <c r="B8" s="91" t="s">
        <v>647</v>
      </c>
      <c r="C8" s="91" t="s">
        <v>661</v>
      </c>
      <c r="D8" s="91" t="s">
        <v>94</v>
      </c>
      <c r="E8" s="92">
        <v>44050</v>
      </c>
      <c r="F8" s="92">
        <v>43481</v>
      </c>
      <c r="G8" s="92">
        <v>43689</v>
      </c>
      <c r="H8" s="58"/>
      <c r="I8" s="94">
        <v>44274.39638888889</v>
      </c>
      <c r="J8" s="93">
        <v>122559.59</v>
      </c>
      <c r="K8" s="93">
        <v>144187.75</v>
      </c>
      <c r="L8" s="93">
        <v>122559.59</v>
      </c>
      <c r="M8" s="93">
        <v>21628.16</v>
      </c>
    </row>
    <row r="9" spans="1:13" x14ac:dyDescent="0.3">
      <c r="A9" s="91" t="s">
        <v>92</v>
      </c>
      <c r="B9" s="91" t="s">
        <v>92</v>
      </c>
      <c r="C9" s="91" t="s">
        <v>249</v>
      </c>
      <c r="D9" s="91" t="s">
        <v>94</v>
      </c>
      <c r="E9" s="92">
        <v>42954</v>
      </c>
      <c r="F9" s="92">
        <v>42746</v>
      </c>
      <c r="G9" s="92">
        <v>42947</v>
      </c>
      <c r="H9" s="58"/>
      <c r="I9" s="94">
        <v>43199.820115740738</v>
      </c>
      <c r="J9" s="93">
        <v>126331.25</v>
      </c>
      <c r="K9" s="93">
        <v>148625</v>
      </c>
      <c r="L9" s="93">
        <v>126331.25</v>
      </c>
      <c r="M9" s="93">
        <v>22293.75</v>
      </c>
    </row>
    <row r="10" spans="1:13" x14ac:dyDescent="0.3">
      <c r="A10" s="91" t="s">
        <v>993</v>
      </c>
      <c r="B10" s="91" t="s">
        <v>1011</v>
      </c>
      <c r="C10" s="91" t="s">
        <v>1023</v>
      </c>
      <c r="D10" s="91" t="s">
        <v>94</v>
      </c>
      <c r="E10" s="92">
        <v>43090</v>
      </c>
      <c r="F10" s="92">
        <v>42488</v>
      </c>
      <c r="G10" s="92">
        <v>42797</v>
      </c>
      <c r="H10" s="58"/>
      <c r="I10" s="94">
        <v>43199.819687499999</v>
      </c>
      <c r="J10" s="93">
        <v>127426.77</v>
      </c>
      <c r="K10" s="93">
        <v>149913.85</v>
      </c>
      <c r="L10" s="93">
        <v>127426.77</v>
      </c>
      <c r="M10" s="93">
        <v>22487.08</v>
      </c>
    </row>
    <row r="11" spans="1:13" x14ac:dyDescent="0.3">
      <c r="A11" s="91" t="s">
        <v>280</v>
      </c>
      <c r="B11" s="91" t="s">
        <v>281</v>
      </c>
      <c r="C11" s="91" t="s">
        <v>282</v>
      </c>
      <c r="D11" s="91" t="s">
        <v>94</v>
      </c>
      <c r="E11" s="58"/>
      <c r="F11" s="92">
        <v>42702</v>
      </c>
      <c r="G11" s="92">
        <v>43570</v>
      </c>
      <c r="H11" s="58"/>
      <c r="I11" s="83"/>
      <c r="J11" s="93">
        <v>149633.87</v>
      </c>
      <c r="K11" s="93">
        <v>157509.34</v>
      </c>
      <c r="L11" s="93">
        <v>133882.93</v>
      </c>
      <c r="M11" s="93">
        <v>7875.47</v>
      </c>
    </row>
    <row r="12" spans="1:13" x14ac:dyDescent="0.3">
      <c r="A12" s="91" t="s">
        <v>736</v>
      </c>
      <c r="B12" s="91" t="s">
        <v>739</v>
      </c>
      <c r="C12" s="91" t="s">
        <v>768</v>
      </c>
      <c r="D12" s="91" t="s">
        <v>94</v>
      </c>
      <c r="E12" s="92">
        <v>43860</v>
      </c>
      <c r="F12" s="92">
        <v>43301</v>
      </c>
      <c r="G12" s="92">
        <v>43677</v>
      </c>
      <c r="H12" s="58"/>
      <c r="I12" s="94">
        <v>44057.627951388888</v>
      </c>
      <c r="J12" s="93">
        <v>149776.14000000001</v>
      </c>
      <c r="K12" s="93">
        <v>157659.1</v>
      </c>
      <c r="L12" s="93">
        <v>134010.23000000001</v>
      </c>
      <c r="M12" s="93">
        <v>7882.96</v>
      </c>
    </row>
    <row r="13" spans="1:13" x14ac:dyDescent="0.3">
      <c r="A13" s="91" t="s">
        <v>993</v>
      </c>
      <c r="B13" s="91" t="s">
        <v>1011</v>
      </c>
      <c r="C13" s="91" t="s">
        <v>1012</v>
      </c>
      <c r="D13" s="91" t="s">
        <v>94</v>
      </c>
      <c r="E13" s="92">
        <v>43090</v>
      </c>
      <c r="F13" s="92">
        <v>42502</v>
      </c>
      <c r="G13" s="92">
        <v>42692</v>
      </c>
      <c r="H13" s="58"/>
      <c r="I13" s="94">
        <v>43199.819398148145</v>
      </c>
      <c r="J13" s="93">
        <v>139780.28</v>
      </c>
      <c r="K13" s="93">
        <v>164447.39000000001</v>
      </c>
      <c r="L13" s="93">
        <v>139780.28</v>
      </c>
      <c r="M13" s="93">
        <v>24667.11</v>
      </c>
    </row>
    <row r="14" spans="1:13" x14ac:dyDescent="0.3">
      <c r="A14" s="91" t="s">
        <v>647</v>
      </c>
      <c r="B14" s="91" t="s">
        <v>647</v>
      </c>
      <c r="C14" s="91" t="s">
        <v>726</v>
      </c>
      <c r="D14" s="91" t="s">
        <v>94</v>
      </c>
      <c r="E14" s="58"/>
      <c r="F14" s="92">
        <v>43496</v>
      </c>
      <c r="G14" s="92">
        <v>43928</v>
      </c>
      <c r="H14" s="58"/>
      <c r="I14" s="94">
        <v>43930.447627314818</v>
      </c>
      <c r="J14" s="93">
        <v>148877.5</v>
      </c>
      <c r="K14" s="93">
        <v>175150</v>
      </c>
      <c r="L14" s="93">
        <v>148877.5</v>
      </c>
      <c r="M14" s="93">
        <v>26272.5</v>
      </c>
    </row>
    <row r="15" spans="1:13" x14ac:dyDescent="0.3">
      <c r="A15" s="91" t="s">
        <v>92</v>
      </c>
      <c r="B15" s="91" t="s">
        <v>92</v>
      </c>
      <c r="C15" s="91" t="s">
        <v>236</v>
      </c>
      <c r="D15" s="91" t="s">
        <v>94</v>
      </c>
      <c r="E15" s="58"/>
      <c r="F15" s="92">
        <v>42760</v>
      </c>
      <c r="G15" s="92">
        <v>43543</v>
      </c>
      <c r="H15" s="58"/>
      <c r="I15" s="83"/>
      <c r="J15" s="93">
        <v>151640</v>
      </c>
      <c r="K15" s="93">
        <v>178400</v>
      </c>
      <c r="L15" s="93">
        <v>151640</v>
      </c>
      <c r="M15" s="93">
        <v>26760</v>
      </c>
    </row>
    <row r="16" spans="1:13" x14ac:dyDescent="0.3">
      <c r="A16" s="91" t="s">
        <v>280</v>
      </c>
      <c r="B16" s="91" t="s">
        <v>281</v>
      </c>
      <c r="C16" s="91" t="s">
        <v>311</v>
      </c>
      <c r="D16" s="91" t="s">
        <v>94</v>
      </c>
      <c r="E16" s="92">
        <v>44858</v>
      </c>
      <c r="F16" s="92">
        <v>44489</v>
      </c>
      <c r="G16" s="92">
        <v>44489</v>
      </c>
      <c r="H16" s="58"/>
      <c r="I16" s="94">
        <v>44858.545069444444</v>
      </c>
      <c r="J16" s="93">
        <v>173055.8</v>
      </c>
      <c r="K16" s="93">
        <v>182164</v>
      </c>
      <c r="L16" s="93">
        <v>154839.4</v>
      </c>
      <c r="M16" s="93">
        <v>9108.2000000000007</v>
      </c>
    </row>
    <row r="17" spans="1:13" x14ac:dyDescent="0.3">
      <c r="A17" s="91" t="s">
        <v>280</v>
      </c>
      <c r="B17" s="91" t="s">
        <v>281</v>
      </c>
      <c r="C17" s="91" t="s">
        <v>361</v>
      </c>
      <c r="D17" s="91" t="s">
        <v>94</v>
      </c>
      <c r="E17" s="58"/>
      <c r="F17" s="92">
        <v>42692</v>
      </c>
      <c r="G17" s="92">
        <v>43080</v>
      </c>
      <c r="H17" s="58"/>
      <c r="I17" s="83"/>
      <c r="J17" s="93">
        <v>180303.67</v>
      </c>
      <c r="K17" s="93">
        <v>189793.34</v>
      </c>
      <c r="L17" s="93">
        <v>161324.32999999999</v>
      </c>
      <c r="M17" s="93">
        <v>9489.67</v>
      </c>
    </row>
    <row r="18" spans="1:13" x14ac:dyDescent="0.3">
      <c r="A18" s="91" t="s">
        <v>1151</v>
      </c>
      <c r="B18" s="91" t="s">
        <v>1152</v>
      </c>
      <c r="C18" s="91" t="s">
        <v>1158</v>
      </c>
      <c r="D18" s="91" t="s">
        <v>94</v>
      </c>
      <c r="E18" s="58"/>
      <c r="F18" s="92">
        <v>42783</v>
      </c>
      <c r="G18" s="92">
        <v>43670</v>
      </c>
      <c r="H18" s="58"/>
      <c r="I18" s="83"/>
      <c r="J18" s="93">
        <v>166559.62</v>
      </c>
      <c r="K18" s="93">
        <v>195952.5</v>
      </c>
      <c r="L18" s="93">
        <v>166559.62</v>
      </c>
      <c r="M18" s="93">
        <v>29392.880000000001</v>
      </c>
    </row>
    <row r="19" spans="1:13" x14ac:dyDescent="0.3">
      <c r="A19" s="91" t="s">
        <v>280</v>
      </c>
      <c r="B19" s="91" t="s">
        <v>281</v>
      </c>
      <c r="C19" s="91" t="s">
        <v>306</v>
      </c>
      <c r="D19" s="91" t="s">
        <v>94</v>
      </c>
      <c r="E19" s="92">
        <v>44874</v>
      </c>
      <c r="F19" s="92">
        <v>44488</v>
      </c>
      <c r="G19" s="92">
        <v>44488</v>
      </c>
      <c r="H19" s="58"/>
      <c r="I19" s="94">
        <v>45212.552546296298</v>
      </c>
      <c r="J19" s="93">
        <v>187530</v>
      </c>
      <c r="K19" s="93">
        <v>197400</v>
      </c>
      <c r="L19" s="93">
        <v>167790</v>
      </c>
      <c r="M19" s="93">
        <v>9870</v>
      </c>
    </row>
    <row r="20" spans="1:13" x14ac:dyDescent="0.3">
      <c r="A20" s="91" t="s">
        <v>736</v>
      </c>
      <c r="B20" s="91" t="s">
        <v>739</v>
      </c>
      <c r="C20" s="91" t="s">
        <v>754</v>
      </c>
      <c r="D20" s="91" t="s">
        <v>94</v>
      </c>
      <c r="E20" s="58"/>
      <c r="F20" s="92">
        <v>43291</v>
      </c>
      <c r="G20" s="92">
        <v>44056</v>
      </c>
      <c r="H20" s="58"/>
      <c r="I20" s="94">
        <v>44062.564282407409</v>
      </c>
      <c r="J20" s="93">
        <v>190237.5</v>
      </c>
      <c r="K20" s="93">
        <v>200250</v>
      </c>
      <c r="L20" s="93">
        <v>170212.5</v>
      </c>
      <c r="M20" s="93">
        <v>10012.5</v>
      </c>
    </row>
    <row r="21" spans="1:13" x14ac:dyDescent="0.3">
      <c r="A21" s="91" t="s">
        <v>280</v>
      </c>
      <c r="B21" s="91" t="s">
        <v>281</v>
      </c>
      <c r="C21" s="91" t="s">
        <v>348</v>
      </c>
      <c r="D21" s="91" t="s">
        <v>94</v>
      </c>
      <c r="E21" s="58"/>
      <c r="F21" s="92">
        <v>42699</v>
      </c>
      <c r="G21" s="92">
        <v>43614</v>
      </c>
      <c r="H21" s="58"/>
      <c r="I21" s="83"/>
      <c r="J21" s="93">
        <v>191299.12</v>
      </c>
      <c r="K21" s="93">
        <v>201367.5</v>
      </c>
      <c r="L21" s="93">
        <v>171162.37</v>
      </c>
      <c r="M21" s="93">
        <v>10068.379999999999</v>
      </c>
    </row>
    <row r="22" spans="1:13" x14ac:dyDescent="0.3">
      <c r="A22" s="91" t="s">
        <v>736</v>
      </c>
      <c r="B22" s="91" t="s">
        <v>739</v>
      </c>
      <c r="C22" s="91" t="s">
        <v>760</v>
      </c>
      <c r="D22" s="91" t="s">
        <v>94</v>
      </c>
      <c r="E22" s="92">
        <v>43685</v>
      </c>
      <c r="F22" s="92">
        <v>43320</v>
      </c>
      <c r="G22" s="92">
        <v>43685</v>
      </c>
      <c r="H22" s="58"/>
      <c r="I22" s="94">
        <v>43686.394074074073</v>
      </c>
      <c r="J22" s="93">
        <v>196557.37</v>
      </c>
      <c r="K22" s="93">
        <v>206902.5</v>
      </c>
      <c r="L22" s="93">
        <v>175867.12</v>
      </c>
      <c r="M22" s="93">
        <v>10345.129999999999</v>
      </c>
    </row>
    <row r="23" spans="1:13" x14ac:dyDescent="0.3">
      <c r="A23" s="91" t="s">
        <v>280</v>
      </c>
      <c r="B23" s="91" t="s">
        <v>281</v>
      </c>
      <c r="C23" s="91" t="s">
        <v>367</v>
      </c>
      <c r="D23" s="91" t="s">
        <v>94</v>
      </c>
      <c r="E23" s="58"/>
      <c r="F23" s="92">
        <v>42699</v>
      </c>
      <c r="G23" s="92">
        <v>43412</v>
      </c>
      <c r="H23" s="58"/>
      <c r="I23" s="83"/>
      <c r="J23" s="93">
        <v>198160.92</v>
      </c>
      <c r="K23" s="93">
        <v>208590.44</v>
      </c>
      <c r="L23" s="93">
        <v>177301.87</v>
      </c>
      <c r="M23" s="93">
        <v>10429.52</v>
      </c>
    </row>
    <row r="24" spans="1:13" x14ac:dyDescent="0.3">
      <c r="A24" s="91" t="s">
        <v>92</v>
      </c>
      <c r="B24" s="91" t="s">
        <v>92</v>
      </c>
      <c r="C24" s="91" t="s">
        <v>183</v>
      </c>
      <c r="D24" s="91" t="s">
        <v>94</v>
      </c>
      <c r="E24" s="58"/>
      <c r="F24" s="92">
        <v>42774</v>
      </c>
      <c r="G24" s="92">
        <v>43551</v>
      </c>
      <c r="H24" s="58"/>
      <c r="I24" s="83"/>
      <c r="J24" s="93">
        <v>177820</v>
      </c>
      <c r="K24" s="93">
        <v>209200</v>
      </c>
      <c r="L24" s="93">
        <v>177820</v>
      </c>
      <c r="M24" s="93">
        <v>31380</v>
      </c>
    </row>
    <row r="25" spans="1:13" x14ac:dyDescent="0.3">
      <c r="A25" s="91" t="s">
        <v>993</v>
      </c>
      <c r="B25" s="91" t="s">
        <v>1011</v>
      </c>
      <c r="C25" s="91" t="s">
        <v>1100</v>
      </c>
      <c r="D25" s="91" t="s">
        <v>94</v>
      </c>
      <c r="E25" s="58"/>
      <c r="F25" s="92">
        <v>42783</v>
      </c>
      <c r="G25" s="92">
        <v>43432</v>
      </c>
      <c r="H25" s="58"/>
      <c r="I25" s="83"/>
      <c r="J25" s="93">
        <v>199257.75</v>
      </c>
      <c r="K25" s="93">
        <v>209745</v>
      </c>
      <c r="L25" s="93">
        <v>178283.25</v>
      </c>
      <c r="M25" s="93">
        <v>10487.25</v>
      </c>
    </row>
    <row r="26" spans="1:13" x14ac:dyDescent="0.3">
      <c r="A26" s="91" t="s">
        <v>92</v>
      </c>
      <c r="B26" s="91" t="s">
        <v>92</v>
      </c>
      <c r="C26" s="91" t="s">
        <v>161</v>
      </c>
      <c r="D26" s="91" t="s">
        <v>94</v>
      </c>
      <c r="E26" s="92">
        <v>44368</v>
      </c>
      <c r="F26" s="92">
        <v>43412</v>
      </c>
      <c r="G26" s="92">
        <v>43726</v>
      </c>
      <c r="H26" s="58"/>
      <c r="I26" s="94">
        <v>44368.36886574074</v>
      </c>
      <c r="J26" s="93">
        <v>184526.5</v>
      </c>
      <c r="K26" s="93">
        <v>217090</v>
      </c>
      <c r="L26" s="93">
        <v>184526.5</v>
      </c>
      <c r="M26" s="93">
        <v>32563.5</v>
      </c>
    </row>
    <row r="27" spans="1:13" x14ac:dyDescent="0.3">
      <c r="A27" s="91" t="s">
        <v>993</v>
      </c>
      <c r="B27" s="91" t="s">
        <v>1011</v>
      </c>
      <c r="C27" s="91" t="s">
        <v>1144</v>
      </c>
      <c r="D27" s="91" t="s">
        <v>94</v>
      </c>
      <c r="E27" s="92">
        <v>44102</v>
      </c>
      <c r="F27" s="92">
        <v>43367</v>
      </c>
      <c r="G27" s="92">
        <v>43662</v>
      </c>
      <c r="H27" s="58"/>
      <c r="I27" s="94">
        <v>44271.530393518522</v>
      </c>
      <c r="J27" s="93">
        <v>190345.47</v>
      </c>
      <c r="K27" s="93">
        <v>223935.85</v>
      </c>
      <c r="L27" s="93">
        <v>190345.47</v>
      </c>
      <c r="M27" s="93">
        <v>33590.379999999997</v>
      </c>
    </row>
    <row r="28" spans="1:13" x14ac:dyDescent="0.3">
      <c r="A28" s="91" t="s">
        <v>1151</v>
      </c>
      <c r="B28" s="91" t="s">
        <v>1152</v>
      </c>
      <c r="C28" s="91" t="s">
        <v>1172</v>
      </c>
      <c r="D28" s="91" t="s">
        <v>94</v>
      </c>
      <c r="E28" s="92">
        <v>44540</v>
      </c>
      <c r="F28" s="92">
        <v>43284</v>
      </c>
      <c r="G28" s="92">
        <v>43689</v>
      </c>
      <c r="H28" s="58"/>
      <c r="I28" s="94">
        <v>44540.601655092592</v>
      </c>
      <c r="J28" s="93">
        <v>190972.69</v>
      </c>
      <c r="K28" s="93">
        <v>224673.75</v>
      </c>
      <c r="L28" s="93">
        <v>190972.69</v>
      </c>
      <c r="M28" s="93">
        <v>33701.06</v>
      </c>
    </row>
    <row r="29" spans="1:13" x14ac:dyDescent="0.3">
      <c r="A29" s="91" t="s">
        <v>280</v>
      </c>
      <c r="B29" s="91" t="s">
        <v>418</v>
      </c>
      <c r="C29" s="91" t="s">
        <v>431</v>
      </c>
      <c r="D29" s="91" t="s">
        <v>94</v>
      </c>
      <c r="E29" s="92">
        <v>44720</v>
      </c>
      <c r="F29" s="92">
        <v>42713</v>
      </c>
      <c r="G29" s="92">
        <v>44175</v>
      </c>
      <c r="H29" s="58"/>
      <c r="I29" s="94">
        <v>44746.575925925928</v>
      </c>
      <c r="J29" s="93">
        <v>220242.66</v>
      </c>
      <c r="K29" s="93">
        <v>231834.38</v>
      </c>
      <c r="L29" s="93">
        <v>197059.22</v>
      </c>
      <c r="M29" s="93">
        <v>11591.72</v>
      </c>
    </row>
    <row r="30" spans="1:13" x14ac:dyDescent="0.3">
      <c r="A30" s="91" t="s">
        <v>647</v>
      </c>
      <c r="B30" s="91" t="s">
        <v>647</v>
      </c>
      <c r="C30" s="91" t="s">
        <v>689</v>
      </c>
      <c r="D30" s="91" t="s">
        <v>94</v>
      </c>
      <c r="E30" s="92">
        <v>43846</v>
      </c>
      <c r="F30" s="92">
        <v>43475</v>
      </c>
      <c r="G30" s="92">
        <v>43846</v>
      </c>
      <c r="H30" s="58"/>
      <c r="I30" s="94">
        <v>43846.561666666668</v>
      </c>
      <c r="J30" s="93">
        <v>197457.74</v>
      </c>
      <c r="K30" s="93">
        <v>232303.22</v>
      </c>
      <c r="L30" s="93">
        <v>197457.74</v>
      </c>
      <c r="M30" s="93">
        <v>34845.480000000003</v>
      </c>
    </row>
    <row r="31" spans="1:13" x14ac:dyDescent="0.3">
      <c r="A31" s="91" t="s">
        <v>92</v>
      </c>
      <c r="B31" s="91" t="s">
        <v>92</v>
      </c>
      <c r="C31" s="91" t="s">
        <v>157</v>
      </c>
      <c r="D31" s="91" t="s">
        <v>94</v>
      </c>
      <c r="E31" s="92">
        <v>43621</v>
      </c>
      <c r="F31" s="92">
        <v>42754</v>
      </c>
      <c r="G31" s="92">
        <v>43621</v>
      </c>
      <c r="H31" s="58"/>
      <c r="I31" s="94">
        <v>43621.412372685183</v>
      </c>
      <c r="J31" s="93">
        <v>198698.94</v>
      </c>
      <c r="K31" s="93">
        <v>233763.46</v>
      </c>
      <c r="L31" s="93">
        <v>198698.94</v>
      </c>
      <c r="M31" s="93">
        <v>35064.519999999997</v>
      </c>
    </row>
    <row r="32" spans="1:13" x14ac:dyDescent="0.3">
      <c r="A32" s="91" t="s">
        <v>1151</v>
      </c>
      <c r="B32" s="91" t="s">
        <v>1173</v>
      </c>
      <c r="C32" s="91" t="s">
        <v>1226</v>
      </c>
      <c r="D32" s="91" t="s">
        <v>94</v>
      </c>
      <c r="E32" s="92">
        <v>44867</v>
      </c>
      <c r="F32" s="92">
        <v>44860</v>
      </c>
      <c r="G32" s="92">
        <v>44860</v>
      </c>
      <c r="H32" s="58"/>
      <c r="I32" s="94">
        <v>45002.324363425927</v>
      </c>
      <c r="J32" s="93">
        <v>216146.25</v>
      </c>
      <c r="K32" s="93">
        <v>240162.5</v>
      </c>
      <c r="L32" s="93">
        <v>204138.12</v>
      </c>
      <c r="M32" s="93">
        <v>24016.25</v>
      </c>
    </row>
    <row r="33" spans="1:13" x14ac:dyDescent="0.3">
      <c r="A33" s="91" t="s">
        <v>280</v>
      </c>
      <c r="B33" s="91" t="s">
        <v>281</v>
      </c>
      <c r="C33" s="91" t="s">
        <v>308</v>
      </c>
      <c r="D33" s="91" t="s">
        <v>94</v>
      </c>
      <c r="E33" s="92">
        <v>44531</v>
      </c>
      <c r="F33" s="92">
        <v>44510</v>
      </c>
      <c r="G33" s="92">
        <v>44510</v>
      </c>
      <c r="H33" s="58"/>
      <c r="I33" s="94">
        <v>44712.37636574074</v>
      </c>
      <c r="J33" s="93">
        <v>236655.59</v>
      </c>
      <c r="K33" s="93">
        <v>249111.15</v>
      </c>
      <c r="L33" s="93">
        <v>211744.47</v>
      </c>
      <c r="M33" s="93">
        <v>12455.56</v>
      </c>
    </row>
    <row r="34" spans="1:13" x14ac:dyDescent="0.3">
      <c r="A34" s="91" t="s">
        <v>280</v>
      </c>
      <c r="B34" s="91" t="s">
        <v>281</v>
      </c>
      <c r="C34" s="91" t="s">
        <v>310</v>
      </c>
      <c r="D34" s="91" t="s">
        <v>94</v>
      </c>
      <c r="E34" s="92">
        <v>44735</v>
      </c>
      <c r="F34" s="92">
        <v>44508</v>
      </c>
      <c r="G34" s="92">
        <v>44508</v>
      </c>
      <c r="H34" s="58"/>
      <c r="I34" s="94">
        <v>44743.525243055556</v>
      </c>
      <c r="J34" s="93">
        <v>252391.25</v>
      </c>
      <c r="K34" s="93">
        <v>265675</v>
      </c>
      <c r="L34" s="93">
        <v>225823.75</v>
      </c>
      <c r="M34" s="93">
        <v>13283.75</v>
      </c>
    </row>
    <row r="35" spans="1:13" x14ac:dyDescent="0.3">
      <c r="A35" s="91" t="s">
        <v>647</v>
      </c>
      <c r="B35" s="91" t="s">
        <v>647</v>
      </c>
      <c r="C35" s="91" t="s">
        <v>735</v>
      </c>
      <c r="D35" s="91" t="s">
        <v>94</v>
      </c>
      <c r="E35" s="58"/>
      <c r="F35" s="92">
        <v>43494</v>
      </c>
      <c r="G35" s="92">
        <v>43690</v>
      </c>
      <c r="H35" s="58"/>
      <c r="I35" s="94">
        <v>43752.550949074073</v>
      </c>
      <c r="J35" s="93">
        <v>226259</v>
      </c>
      <c r="K35" s="93">
        <v>266187.06</v>
      </c>
      <c r="L35" s="93">
        <v>226259</v>
      </c>
      <c r="M35" s="93">
        <v>39928.06</v>
      </c>
    </row>
    <row r="36" spans="1:13" x14ac:dyDescent="0.3">
      <c r="A36" s="91" t="s">
        <v>993</v>
      </c>
      <c r="B36" s="91" t="s">
        <v>1011</v>
      </c>
      <c r="C36" s="91" t="s">
        <v>1113</v>
      </c>
      <c r="D36" s="91" t="s">
        <v>94</v>
      </c>
      <c r="E36" s="58"/>
      <c r="F36" s="92">
        <v>42794</v>
      </c>
      <c r="G36" s="92">
        <v>43432</v>
      </c>
      <c r="H36" s="58"/>
      <c r="I36" s="83"/>
      <c r="J36" s="93">
        <v>253317.5</v>
      </c>
      <c r="K36" s="93">
        <v>266650</v>
      </c>
      <c r="L36" s="93">
        <v>226652.5</v>
      </c>
      <c r="M36" s="93">
        <v>13332.5</v>
      </c>
    </row>
    <row r="37" spans="1:13" x14ac:dyDescent="0.3">
      <c r="A37" s="91" t="s">
        <v>647</v>
      </c>
      <c r="B37" s="91" t="s">
        <v>647</v>
      </c>
      <c r="C37" s="91" t="s">
        <v>719</v>
      </c>
      <c r="D37" s="91" t="s">
        <v>94</v>
      </c>
      <c r="E37" s="92">
        <v>43717</v>
      </c>
      <c r="F37" s="92">
        <v>43473</v>
      </c>
      <c r="G37" s="92">
        <v>43717</v>
      </c>
      <c r="H37" s="58"/>
      <c r="I37" s="94">
        <v>43746.414039351854</v>
      </c>
      <c r="J37" s="93">
        <v>228055</v>
      </c>
      <c r="K37" s="93">
        <v>268300</v>
      </c>
      <c r="L37" s="93">
        <v>228055</v>
      </c>
      <c r="M37" s="93">
        <v>40245</v>
      </c>
    </row>
    <row r="38" spans="1:13" x14ac:dyDescent="0.3">
      <c r="A38" s="91" t="s">
        <v>280</v>
      </c>
      <c r="B38" s="91" t="s">
        <v>281</v>
      </c>
      <c r="C38" s="91" t="s">
        <v>405</v>
      </c>
      <c r="D38" s="91" t="s">
        <v>94</v>
      </c>
      <c r="E38" s="92">
        <v>43493</v>
      </c>
      <c r="F38" s="92">
        <v>42702</v>
      </c>
      <c r="G38" s="92">
        <v>43493</v>
      </c>
      <c r="H38" s="58"/>
      <c r="I38" s="94">
        <v>43493.425081018519</v>
      </c>
      <c r="J38" s="93">
        <v>259735.07</v>
      </c>
      <c r="K38" s="93">
        <v>273405.34000000003</v>
      </c>
      <c r="L38" s="93">
        <v>232394.53</v>
      </c>
      <c r="M38" s="93">
        <v>13670.27</v>
      </c>
    </row>
    <row r="39" spans="1:13" x14ac:dyDescent="0.3">
      <c r="A39" s="91" t="s">
        <v>736</v>
      </c>
      <c r="B39" s="91" t="s">
        <v>739</v>
      </c>
      <c r="C39" s="91" t="s">
        <v>751</v>
      </c>
      <c r="D39" s="91" t="s">
        <v>94</v>
      </c>
      <c r="E39" s="58"/>
      <c r="F39" s="92">
        <v>43300</v>
      </c>
      <c r="G39" s="92">
        <v>43678</v>
      </c>
      <c r="H39" s="58"/>
      <c r="I39" s="83"/>
      <c r="J39" s="93">
        <v>260204.94</v>
      </c>
      <c r="K39" s="93">
        <v>273899.94</v>
      </c>
      <c r="L39" s="93">
        <v>232814.94</v>
      </c>
      <c r="M39" s="93">
        <v>13695</v>
      </c>
    </row>
    <row r="40" spans="1:13" x14ac:dyDescent="0.3">
      <c r="A40" s="91" t="s">
        <v>1151</v>
      </c>
      <c r="B40" s="91" t="s">
        <v>1173</v>
      </c>
      <c r="C40" s="91" t="s">
        <v>1224</v>
      </c>
      <c r="D40" s="91" t="s">
        <v>94</v>
      </c>
      <c r="E40" s="92">
        <v>45062</v>
      </c>
      <c r="F40" s="92">
        <v>44964</v>
      </c>
      <c r="G40" s="92">
        <v>44964</v>
      </c>
      <c r="H40" s="58"/>
      <c r="I40" s="94">
        <v>45114.624583333331</v>
      </c>
      <c r="J40" s="93">
        <v>252472.5</v>
      </c>
      <c r="K40" s="93">
        <v>280525</v>
      </c>
      <c r="L40" s="93">
        <v>238446.25</v>
      </c>
      <c r="M40" s="93">
        <v>28052.5</v>
      </c>
    </row>
    <row r="41" spans="1:13" x14ac:dyDescent="0.3">
      <c r="A41" s="91" t="s">
        <v>647</v>
      </c>
      <c r="B41" s="91" t="s">
        <v>647</v>
      </c>
      <c r="C41" s="91" t="s">
        <v>695</v>
      </c>
      <c r="D41" s="91" t="s">
        <v>94</v>
      </c>
      <c r="E41" s="58"/>
      <c r="F41" s="92">
        <v>42745</v>
      </c>
      <c r="G41" s="92">
        <v>43404</v>
      </c>
      <c r="H41" s="58"/>
      <c r="I41" s="83"/>
      <c r="J41" s="93">
        <v>238807.82</v>
      </c>
      <c r="K41" s="93">
        <v>280950.38</v>
      </c>
      <c r="L41" s="93">
        <v>238807.82</v>
      </c>
      <c r="M41" s="93">
        <v>42142.559999999998</v>
      </c>
    </row>
    <row r="42" spans="1:13" x14ac:dyDescent="0.3">
      <c r="A42" s="91" t="s">
        <v>647</v>
      </c>
      <c r="B42" s="91" t="s">
        <v>647</v>
      </c>
      <c r="C42" s="91" t="s">
        <v>693</v>
      </c>
      <c r="D42" s="91" t="s">
        <v>94</v>
      </c>
      <c r="E42" s="92">
        <v>44140</v>
      </c>
      <c r="F42" s="92">
        <v>43455</v>
      </c>
      <c r="G42" s="92">
        <v>43703</v>
      </c>
      <c r="H42" s="58"/>
      <c r="I42" s="94">
        <v>44263.337002314816</v>
      </c>
      <c r="J42" s="93">
        <v>243045.12</v>
      </c>
      <c r="K42" s="93">
        <v>285935.44</v>
      </c>
      <c r="L42" s="93">
        <v>243045.12</v>
      </c>
      <c r="M42" s="93">
        <v>42890.32</v>
      </c>
    </row>
    <row r="43" spans="1:13" x14ac:dyDescent="0.3">
      <c r="A43" s="91" t="s">
        <v>647</v>
      </c>
      <c r="B43" s="91" t="s">
        <v>647</v>
      </c>
      <c r="C43" s="91" t="s">
        <v>716</v>
      </c>
      <c r="D43" s="91" t="s">
        <v>94</v>
      </c>
      <c r="E43" s="92">
        <v>44263</v>
      </c>
      <c r="F43" s="92">
        <v>43509</v>
      </c>
      <c r="G43" s="92">
        <v>43731</v>
      </c>
      <c r="H43" s="58"/>
      <c r="I43" s="94">
        <v>44267.46601851852</v>
      </c>
      <c r="J43" s="93">
        <v>243471.87</v>
      </c>
      <c r="K43" s="93">
        <v>286437.5</v>
      </c>
      <c r="L43" s="93">
        <v>243471.87</v>
      </c>
      <c r="M43" s="93">
        <v>42965.63</v>
      </c>
    </row>
    <row r="44" spans="1:13" x14ac:dyDescent="0.3">
      <c r="A44" s="91" t="s">
        <v>280</v>
      </c>
      <c r="B44" s="91" t="s">
        <v>281</v>
      </c>
      <c r="C44" s="91" t="s">
        <v>333</v>
      </c>
      <c r="D44" s="91" t="s">
        <v>94</v>
      </c>
      <c r="E44" s="58"/>
      <c r="F44" s="92">
        <v>42696</v>
      </c>
      <c r="G44" s="92">
        <v>43542</v>
      </c>
      <c r="H44" s="58"/>
      <c r="I44" s="83"/>
      <c r="J44" s="93">
        <v>273241.26</v>
      </c>
      <c r="K44" s="93">
        <v>287622.38</v>
      </c>
      <c r="L44" s="93">
        <v>244479.02</v>
      </c>
      <c r="M44" s="93">
        <v>14381.12</v>
      </c>
    </row>
    <row r="45" spans="1:13" x14ac:dyDescent="0.3">
      <c r="A45" s="91" t="s">
        <v>92</v>
      </c>
      <c r="B45" s="91" t="s">
        <v>92</v>
      </c>
      <c r="C45" s="91" t="s">
        <v>196</v>
      </c>
      <c r="D45" s="91" t="s">
        <v>94</v>
      </c>
      <c r="E45" s="92">
        <v>43689</v>
      </c>
      <c r="F45" s="92">
        <v>43481</v>
      </c>
      <c r="G45" s="92">
        <v>43689</v>
      </c>
      <c r="H45" s="58"/>
      <c r="I45" s="94">
        <v>43689.355486111112</v>
      </c>
      <c r="J45" s="93">
        <v>245416.27</v>
      </c>
      <c r="K45" s="93">
        <v>288725.02</v>
      </c>
      <c r="L45" s="93">
        <v>245416.27</v>
      </c>
      <c r="M45" s="93">
        <v>43308.75</v>
      </c>
    </row>
    <row r="46" spans="1:13" x14ac:dyDescent="0.3">
      <c r="A46" s="91" t="s">
        <v>280</v>
      </c>
      <c r="B46" s="91" t="s">
        <v>281</v>
      </c>
      <c r="C46" s="91" t="s">
        <v>317</v>
      </c>
      <c r="D46" s="91" t="s">
        <v>94</v>
      </c>
      <c r="E46" s="92">
        <v>45210</v>
      </c>
      <c r="F46" s="92">
        <v>44489</v>
      </c>
      <c r="G46" s="92">
        <v>44656</v>
      </c>
      <c r="H46" s="58"/>
      <c r="I46" s="94">
        <v>45212.550046296295</v>
      </c>
      <c r="J46" s="93">
        <v>278542.37</v>
      </c>
      <c r="K46" s="93">
        <v>293202.5</v>
      </c>
      <c r="L46" s="93">
        <v>249222.12</v>
      </c>
      <c r="M46" s="93">
        <v>14660.13</v>
      </c>
    </row>
    <row r="47" spans="1:13" x14ac:dyDescent="0.3">
      <c r="A47" s="91" t="s">
        <v>993</v>
      </c>
      <c r="B47" s="91" t="s">
        <v>1011</v>
      </c>
      <c r="C47" s="91" t="s">
        <v>1030</v>
      </c>
      <c r="D47" s="91" t="s">
        <v>94</v>
      </c>
      <c r="E47" s="92">
        <v>44207</v>
      </c>
      <c r="F47" s="92">
        <v>43818</v>
      </c>
      <c r="G47" s="92">
        <v>43818</v>
      </c>
      <c r="H47" s="58"/>
      <c r="I47" s="94">
        <v>44266.676319444443</v>
      </c>
      <c r="J47" s="93">
        <v>282253.31</v>
      </c>
      <c r="K47" s="93">
        <v>297108.75</v>
      </c>
      <c r="L47" s="93">
        <v>252542.43</v>
      </c>
      <c r="M47" s="93">
        <v>14855.44</v>
      </c>
    </row>
    <row r="48" spans="1:13" x14ac:dyDescent="0.3">
      <c r="A48" s="91" t="s">
        <v>993</v>
      </c>
      <c r="B48" s="91" t="s">
        <v>1011</v>
      </c>
      <c r="C48" s="91" t="s">
        <v>1054</v>
      </c>
      <c r="D48" s="91" t="s">
        <v>94</v>
      </c>
      <c r="E48" s="92">
        <v>43046</v>
      </c>
      <c r="F48" s="92">
        <v>42485</v>
      </c>
      <c r="G48" s="92">
        <v>42944</v>
      </c>
      <c r="H48" s="58"/>
      <c r="I48" s="94">
        <v>43199.820081018515</v>
      </c>
      <c r="J48" s="93">
        <v>253686.96</v>
      </c>
      <c r="K48" s="93">
        <v>298455.25</v>
      </c>
      <c r="L48" s="93">
        <v>253686.96</v>
      </c>
      <c r="M48" s="93">
        <v>44768.29</v>
      </c>
    </row>
    <row r="49" spans="1:13" x14ac:dyDescent="0.3">
      <c r="A49" s="91" t="s">
        <v>993</v>
      </c>
      <c r="B49" s="91" t="s">
        <v>1011</v>
      </c>
      <c r="C49" s="91" t="s">
        <v>1126</v>
      </c>
      <c r="D49" s="91" t="s">
        <v>94</v>
      </c>
      <c r="E49" s="58"/>
      <c r="F49" s="92">
        <v>42760</v>
      </c>
      <c r="G49" s="92">
        <v>43614</v>
      </c>
      <c r="H49" s="58"/>
      <c r="I49" s="83"/>
      <c r="J49" s="93">
        <v>283888.5</v>
      </c>
      <c r="K49" s="93">
        <v>298830</v>
      </c>
      <c r="L49" s="93">
        <v>254005.5</v>
      </c>
      <c r="M49" s="93">
        <v>14941.5</v>
      </c>
    </row>
    <row r="50" spans="1:13" x14ac:dyDescent="0.3">
      <c r="A50" s="91" t="s">
        <v>993</v>
      </c>
      <c r="B50" s="91" t="s">
        <v>1011</v>
      </c>
      <c r="C50" s="91" t="s">
        <v>1084</v>
      </c>
      <c r="D50" s="91" t="s">
        <v>94</v>
      </c>
      <c r="E50" s="92">
        <v>43671</v>
      </c>
      <c r="F50" s="92">
        <v>43403</v>
      </c>
      <c r="G50" s="92">
        <v>43432</v>
      </c>
      <c r="H50" s="58"/>
      <c r="I50" s="94">
        <v>44481.388229166667</v>
      </c>
      <c r="J50" s="93">
        <v>284239.76</v>
      </c>
      <c r="K50" s="93">
        <v>299199.75</v>
      </c>
      <c r="L50" s="93">
        <v>254319.78</v>
      </c>
      <c r="M50" s="93">
        <v>14959.99</v>
      </c>
    </row>
    <row r="51" spans="1:13" x14ac:dyDescent="0.3">
      <c r="A51" s="91" t="s">
        <v>993</v>
      </c>
      <c r="B51" s="91" t="s">
        <v>1011</v>
      </c>
      <c r="C51" s="91" t="s">
        <v>1149</v>
      </c>
      <c r="D51" s="91" t="s">
        <v>94</v>
      </c>
      <c r="E51" s="92">
        <v>44167</v>
      </c>
      <c r="F51" s="92">
        <v>43368</v>
      </c>
      <c r="G51" s="92">
        <v>44152</v>
      </c>
      <c r="H51" s="58"/>
      <c r="I51" s="94">
        <v>44167.57309027778</v>
      </c>
      <c r="J51" s="93">
        <v>285000</v>
      </c>
      <c r="K51" s="93">
        <v>300000</v>
      </c>
      <c r="L51" s="93">
        <v>255000</v>
      </c>
      <c r="M51" s="93">
        <v>15000</v>
      </c>
    </row>
    <row r="52" spans="1:13" x14ac:dyDescent="0.3">
      <c r="A52" s="91" t="s">
        <v>92</v>
      </c>
      <c r="B52" s="91" t="s">
        <v>92</v>
      </c>
      <c r="C52" s="91" t="s">
        <v>229</v>
      </c>
      <c r="D52" s="91" t="s">
        <v>94</v>
      </c>
      <c r="E52" s="58"/>
      <c r="F52" s="92">
        <v>42752</v>
      </c>
      <c r="G52" s="92">
        <v>43398</v>
      </c>
      <c r="H52" s="58"/>
      <c r="I52" s="83"/>
      <c r="J52" s="93">
        <v>255173.19</v>
      </c>
      <c r="K52" s="93">
        <v>300203.75</v>
      </c>
      <c r="L52" s="93">
        <v>255173.19</v>
      </c>
      <c r="M52" s="93">
        <v>45030.559999999998</v>
      </c>
    </row>
    <row r="53" spans="1:13" x14ac:dyDescent="0.3">
      <c r="A53" s="91" t="s">
        <v>647</v>
      </c>
      <c r="B53" s="91" t="s">
        <v>647</v>
      </c>
      <c r="C53" s="91" t="s">
        <v>701</v>
      </c>
      <c r="D53" s="91" t="s">
        <v>94</v>
      </c>
      <c r="E53" s="92">
        <v>43689</v>
      </c>
      <c r="F53" s="92">
        <v>43480</v>
      </c>
      <c r="G53" s="92">
        <v>43684</v>
      </c>
      <c r="H53" s="58"/>
      <c r="I53" s="94">
        <v>43942.566446759258</v>
      </c>
      <c r="J53" s="93">
        <v>255651.87</v>
      </c>
      <c r="K53" s="93">
        <v>300766.90999999997</v>
      </c>
      <c r="L53" s="93">
        <v>255651.87</v>
      </c>
      <c r="M53" s="93">
        <v>45115.040000000001</v>
      </c>
    </row>
    <row r="54" spans="1:13" x14ac:dyDescent="0.3">
      <c r="A54" s="91" t="s">
        <v>280</v>
      </c>
      <c r="B54" s="91" t="s">
        <v>281</v>
      </c>
      <c r="C54" s="91" t="s">
        <v>399</v>
      </c>
      <c r="D54" s="91" t="s">
        <v>94</v>
      </c>
      <c r="E54" s="92">
        <v>44151</v>
      </c>
      <c r="F54" s="92">
        <v>42733</v>
      </c>
      <c r="G54" s="92">
        <v>43543</v>
      </c>
      <c r="H54" s="58"/>
      <c r="I54" s="94">
        <v>44151.392476851855</v>
      </c>
      <c r="J54" s="93">
        <v>290393.28000000003</v>
      </c>
      <c r="K54" s="93">
        <v>305677.14</v>
      </c>
      <c r="L54" s="93">
        <v>259825.56</v>
      </c>
      <c r="M54" s="93">
        <v>15283.86</v>
      </c>
    </row>
    <row r="55" spans="1:13" x14ac:dyDescent="0.3">
      <c r="A55" s="91" t="s">
        <v>280</v>
      </c>
      <c r="B55" s="91" t="s">
        <v>281</v>
      </c>
      <c r="C55" s="91" t="s">
        <v>286</v>
      </c>
      <c r="D55" s="91" t="s">
        <v>94</v>
      </c>
      <c r="E55" s="58"/>
      <c r="F55" s="92">
        <v>42732</v>
      </c>
      <c r="G55" s="92">
        <v>43556</v>
      </c>
      <c r="H55" s="58"/>
      <c r="I55" s="94">
        <v>44083.40283564815</v>
      </c>
      <c r="J55" s="93">
        <v>290927.95</v>
      </c>
      <c r="K55" s="93">
        <v>306239.95</v>
      </c>
      <c r="L55" s="93">
        <v>260303.95</v>
      </c>
      <c r="M55" s="93">
        <v>15312</v>
      </c>
    </row>
    <row r="56" spans="1:13" x14ac:dyDescent="0.3">
      <c r="A56" s="91" t="s">
        <v>92</v>
      </c>
      <c r="B56" s="91" t="s">
        <v>92</v>
      </c>
      <c r="C56" s="91" t="s">
        <v>275</v>
      </c>
      <c r="D56" s="91" t="s">
        <v>94</v>
      </c>
      <c r="E56" s="92">
        <v>43354</v>
      </c>
      <c r="F56" s="92">
        <v>42803</v>
      </c>
      <c r="G56" s="92">
        <v>43277</v>
      </c>
      <c r="H56" s="58"/>
      <c r="I56" s="94">
        <v>43354.513831018521</v>
      </c>
      <c r="J56" s="93">
        <v>267728.75</v>
      </c>
      <c r="K56" s="93">
        <v>314975</v>
      </c>
      <c r="L56" s="93">
        <v>267728.75</v>
      </c>
      <c r="M56" s="93">
        <v>47246.25</v>
      </c>
    </row>
    <row r="57" spans="1:13" x14ac:dyDescent="0.3">
      <c r="A57" s="91" t="s">
        <v>1151</v>
      </c>
      <c r="B57" s="91" t="s">
        <v>1173</v>
      </c>
      <c r="C57" s="91" t="s">
        <v>1333</v>
      </c>
      <c r="D57" s="91" t="s">
        <v>94</v>
      </c>
      <c r="E57" s="92">
        <v>45110</v>
      </c>
      <c r="F57" s="92">
        <v>44977</v>
      </c>
      <c r="G57" s="92">
        <v>45104</v>
      </c>
      <c r="H57" s="58"/>
      <c r="I57" s="94">
        <v>45110.463703703703</v>
      </c>
      <c r="J57" s="93">
        <v>285603.75</v>
      </c>
      <c r="K57" s="93">
        <v>317337.5</v>
      </c>
      <c r="L57" s="93">
        <v>269736.87</v>
      </c>
      <c r="M57" s="93">
        <v>31733.75</v>
      </c>
    </row>
    <row r="58" spans="1:13" x14ac:dyDescent="0.3">
      <c r="A58" s="91" t="s">
        <v>92</v>
      </c>
      <c r="B58" s="91" t="s">
        <v>92</v>
      </c>
      <c r="C58" s="91" t="s">
        <v>106</v>
      </c>
      <c r="D58" s="91" t="s">
        <v>94</v>
      </c>
      <c r="E58" s="58"/>
      <c r="F58" s="92">
        <v>42746</v>
      </c>
      <c r="G58" s="92">
        <v>43551</v>
      </c>
      <c r="H58" s="58"/>
      <c r="I58" s="83"/>
      <c r="J58" s="93">
        <v>282037.44</v>
      </c>
      <c r="K58" s="93">
        <v>331808.75</v>
      </c>
      <c r="L58" s="93">
        <v>282037.44</v>
      </c>
      <c r="M58" s="93">
        <v>49771.31</v>
      </c>
    </row>
    <row r="59" spans="1:13" x14ac:dyDescent="0.3">
      <c r="A59" s="91" t="s">
        <v>92</v>
      </c>
      <c r="B59" s="91" t="s">
        <v>92</v>
      </c>
      <c r="C59" s="91" t="s">
        <v>210</v>
      </c>
      <c r="D59" s="91" t="s">
        <v>94</v>
      </c>
      <c r="E59" s="92">
        <v>44579</v>
      </c>
      <c r="F59" s="92">
        <v>42775</v>
      </c>
      <c r="G59" s="92">
        <v>43537</v>
      </c>
      <c r="H59" s="58"/>
      <c r="I59" s="94">
        <v>44579.375891203701</v>
      </c>
      <c r="J59" s="93">
        <v>284789.49</v>
      </c>
      <c r="K59" s="93">
        <v>335046.46000000002</v>
      </c>
      <c r="L59" s="93">
        <v>284789.49</v>
      </c>
      <c r="M59" s="93">
        <v>50256.97</v>
      </c>
    </row>
    <row r="60" spans="1:13" x14ac:dyDescent="0.3">
      <c r="A60" s="91" t="s">
        <v>280</v>
      </c>
      <c r="B60" s="91" t="s">
        <v>281</v>
      </c>
      <c r="C60" s="91" t="s">
        <v>313</v>
      </c>
      <c r="D60" s="91" t="s">
        <v>94</v>
      </c>
      <c r="E60" s="92">
        <v>44595</v>
      </c>
      <c r="F60" s="92">
        <v>44582</v>
      </c>
      <c r="G60" s="92">
        <v>44582</v>
      </c>
      <c r="H60" s="58"/>
      <c r="I60" s="94">
        <v>44595.413460648146</v>
      </c>
      <c r="J60" s="93">
        <v>328320</v>
      </c>
      <c r="K60" s="93">
        <v>345600</v>
      </c>
      <c r="L60" s="93">
        <v>293760</v>
      </c>
      <c r="M60" s="93">
        <v>17280</v>
      </c>
    </row>
    <row r="61" spans="1:13" x14ac:dyDescent="0.3">
      <c r="A61" s="91" t="s">
        <v>993</v>
      </c>
      <c r="B61" s="91" t="s">
        <v>1011</v>
      </c>
      <c r="C61" s="91" t="s">
        <v>1140</v>
      </c>
      <c r="D61" s="91" t="s">
        <v>94</v>
      </c>
      <c r="E61" s="58"/>
      <c r="F61" s="92">
        <v>43370</v>
      </c>
      <c r="G61" s="92">
        <v>43725</v>
      </c>
      <c r="H61" s="58"/>
      <c r="I61" s="83"/>
      <c r="J61" s="93">
        <v>331807.26</v>
      </c>
      <c r="K61" s="93">
        <v>349270.8</v>
      </c>
      <c r="L61" s="93">
        <v>296880.18</v>
      </c>
      <c r="M61" s="93">
        <v>17463.54</v>
      </c>
    </row>
    <row r="62" spans="1:13" x14ac:dyDescent="0.3">
      <c r="A62" s="91" t="s">
        <v>280</v>
      </c>
      <c r="B62" s="91" t="s">
        <v>281</v>
      </c>
      <c r="C62" s="91" t="s">
        <v>285</v>
      </c>
      <c r="D62" s="91" t="s">
        <v>94</v>
      </c>
      <c r="E62" s="92">
        <v>44928</v>
      </c>
      <c r="F62" s="92">
        <v>44503</v>
      </c>
      <c r="G62" s="92">
        <v>44503</v>
      </c>
      <c r="H62" s="58"/>
      <c r="I62" s="94">
        <v>44929.330868055556</v>
      </c>
      <c r="J62" s="93">
        <v>332120.08</v>
      </c>
      <c r="K62" s="93">
        <v>349600.08</v>
      </c>
      <c r="L62" s="93">
        <v>297160.06</v>
      </c>
      <c r="M62" s="93">
        <v>17480</v>
      </c>
    </row>
    <row r="63" spans="1:13" x14ac:dyDescent="0.3">
      <c r="A63" s="91" t="s">
        <v>447</v>
      </c>
      <c r="B63" s="91" t="s">
        <v>448</v>
      </c>
      <c r="C63" s="91" t="s">
        <v>456</v>
      </c>
      <c r="D63" s="91" t="s">
        <v>94</v>
      </c>
      <c r="E63" s="92">
        <v>44545</v>
      </c>
      <c r="F63" s="92">
        <v>42683</v>
      </c>
      <c r="G63" s="92">
        <v>43621</v>
      </c>
      <c r="H63" s="58"/>
      <c r="I63" s="94">
        <v>44546.40283564815</v>
      </c>
      <c r="J63" s="93">
        <v>317418.75</v>
      </c>
      <c r="K63" s="93">
        <v>352687.5</v>
      </c>
      <c r="L63" s="93">
        <v>299784.37</v>
      </c>
      <c r="M63" s="93">
        <v>35268.75</v>
      </c>
    </row>
    <row r="64" spans="1:13" x14ac:dyDescent="0.3">
      <c r="A64" s="91" t="s">
        <v>92</v>
      </c>
      <c r="B64" s="91" t="s">
        <v>92</v>
      </c>
      <c r="C64" s="91" t="s">
        <v>101</v>
      </c>
      <c r="D64" s="91" t="s">
        <v>94</v>
      </c>
      <c r="E64" s="92">
        <v>43550</v>
      </c>
      <c r="F64" s="92">
        <v>42745</v>
      </c>
      <c r="G64" s="92">
        <v>43549</v>
      </c>
      <c r="H64" s="58"/>
      <c r="I64" s="94">
        <v>43550.430231481485</v>
      </c>
      <c r="J64" s="93">
        <v>300891.5</v>
      </c>
      <c r="K64" s="93">
        <v>353990</v>
      </c>
      <c r="L64" s="93">
        <v>300891.5</v>
      </c>
      <c r="M64" s="93">
        <v>53098.5</v>
      </c>
    </row>
    <row r="65" spans="1:13" x14ac:dyDescent="0.3">
      <c r="A65" s="91" t="s">
        <v>647</v>
      </c>
      <c r="B65" s="91" t="s">
        <v>647</v>
      </c>
      <c r="C65" s="91" t="s">
        <v>712</v>
      </c>
      <c r="D65" s="91" t="s">
        <v>94</v>
      </c>
      <c r="E65" s="92">
        <v>44277</v>
      </c>
      <c r="F65" s="92">
        <v>43495</v>
      </c>
      <c r="G65" s="92">
        <v>43776</v>
      </c>
      <c r="H65" s="58"/>
      <c r="I65" s="94">
        <v>44277.366562499999</v>
      </c>
      <c r="J65" s="93">
        <v>301359</v>
      </c>
      <c r="K65" s="93">
        <v>354540</v>
      </c>
      <c r="L65" s="93">
        <v>301359</v>
      </c>
      <c r="M65" s="93">
        <v>53181</v>
      </c>
    </row>
    <row r="66" spans="1:13" x14ac:dyDescent="0.3">
      <c r="A66" s="91" t="s">
        <v>1151</v>
      </c>
      <c r="B66" s="91" t="s">
        <v>1152</v>
      </c>
      <c r="C66" s="91" t="s">
        <v>1156</v>
      </c>
      <c r="D66" s="91" t="s">
        <v>94</v>
      </c>
      <c r="E66" s="58"/>
      <c r="F66" s="92">
        <v>42758</v>
      </c>
      <c r="G66" s="92">
        <v>43546</v>
      </c>
      <c r="H66" s="58"/>
      <c r="I66" s="83"/>
      <c r="J66" s="93">
        <v>304130</v>
      </c>
      <c r="K66" s="93">
        <v>357800</v>
      </c>
      <c r="L66" s="93">
        <v>304130</v>
      </c>
      <c r="M66" s="93">
        <v>53670</v>
      </c>
    </row>
    <row r="67" spans="1:13" x14ac:dyDescent="0.3">
      <c r="A67" s="91" t="s">
        <v>1151</v>
      </c>
      <c r="B67" s="91" t="s">
        <v>1173</v>
      </c>
      <c r="C67" s="91" t="s">
        <v>1219</v>
      </c>
      <c r="D67" s="91" t="s">
        <v>94</v>
      </c>
      <c r="E67" s="92">
        <v>43795</v>
      </c>
      <c r="F67" s="92">
        <v>43152</v>
      </c>
      <c r="G67" s="92">
        <v>43690</v>
      </c>
      <c r="H67" s="58"/>
      <c r="I67" s="94">
        <v>43795.354560185187</v>
      </c>
      <c r="J67" s="93">
        <v>347688.12</v>
      </c>
      <c r="K67" s="93">
        <v>365987.5</v>
      </c>
      <c r="L67" s="93">
        <v>311089.37</v>
      </c>
      <c r="M67" s="93">
        <v>18299.38</v>
      </c>
    </row>
    <row r="68" spans="1:13" x14ac:dyDescent="0.3">
      <c r="A68" s="91" t="s">
        <v>280</v>
      </c>
      <c r="B68" s="91" t="s">
        <v>281</v>
      </c>
      <c r="C68" s="91" t="s">
        <v>304</v>
      </c>
      <c r="D68" s="91" t="s">
        <v>94</v>
      </c>
      <c r="E68" s="92">
        <v>44657</v>
      </c>
      <c r="F68" s="92">
        <v>44508</v>
      </c>
      <c r="G68" s="92">
        <v>44508</v>
      </c>
      <c r="H68" s="58"/>
      <c r="I68" s="94">
        <v>44699.443009259259</v>
      </c>
      <c r="J68" s="93">
        <v>351737.5</v>
      </c>
      <c r="K68" s="93">
        <v>370250</v>
      </c>
      <c r="L68" s="93">
        <v>314712.5</v>
      </c>
      <c r="M68" s="93">
        <v>18512.5</v>
      </c>
    </row>
    <row r="69" spans="1:13" x14ac:dyDescent="0.3">
      <c r="A69" s="91" t="s">
        <v>993</v>
      </c>
      <c r="B69" s="91" t="s">
        <v>1011</v>
      </c>
      <c r="C69" s="91" t="s">
        <v>1098</v>
      </c>
      <c r="D69" s="91" t="s">
        <v>94</v>
      </c>
      <c r="E69" s="58"/>
      <c r="F69" s="92">
        <v>43840</v>
      </c>
      <c r="G69" s="92">
        <v>43840</v>
      </c>
      <c r="H69" s="58"/>
      <c r="I69" s="83"/>
      <c r="J69" s="93">
        <v>351775.26</v>
      </c>
      <c r="K69" s="93">
        <v>370289.75</v>
      </c>
      <c r="L69" s="93">
        <v>314746.28000000003</v>
      </c>
      <c r="M69" s="93">
        <v>18514.490000000002</v>
      </c>
    </row>
    <row r="70" spans="1:13" x14ac:dyDescent="0.3">
      <c r="A70" s="91" t="s">
        <v>993</v>
      </c>
      <c r="B70" s="91" t="s">
        <v>1011</v>
      </c>
      <c r="C70" s="91" t="s">
        <v>1138</v>
      </c>
      <c r="D70" s="91" t="s">
        <v>94</v>
      </c>
      <c r="E70" s="92">
        <v>43643</v>
      </c>
      <c r="F70" s="92">
        <v>42773</v>
      </c>
      <c r="G70" s="92">
        <v>43643</v>
      </c>
      <c r="H70" s="58"/>
      <c r="I70" s="94">
        <v>43644.416608796295</v>
      </c>
      <c r="J70" s="93">
        <v>354281.72</v>
      </c>
      <c r="K70" s="93">
        <v>372928.13</v>
      </c>
      <c r="L70" s="93">
        <v>316988.90999999997</v>
      </c>
      <c r="M70" s="93">
        <v>18646.41</v>
      </c>
    </row>
    <row r="71" spans="1:13" x14ac:dyDescent="0.3">
      <c r="A71" s="91" t="s">
        <v>647</v>
      </c>
      <c r="B71" s="91" t="s">
        <v>647</v>
      </c>
      <c r="C71" s="91" t="s">
        <v>670</v>
      </c>
      <c r="D71" s="91" t="s">
        <v>94</v>
      </c>
      <c r="E71" s="92">
        <v>43977</v>
      </c>
      <c r="F71" s="92">
        <v>43537</v>
      </c>
      <c r="G71" s="92">
        <v>43755</v>
      </c>
      <c r="H71" s="58"/>
      <c r="I71" s="94">
        <v>43977.398541666669</v>
      </c>
      <c r="J71" s="93">
        <v>318641.14</v>
      </c>
      <c r="K71" s="93">
        <v>374871.93</v>
      </c>
      <c r="L71" s="93">
        <v>318641.14</v>
      </c>
      <c r="M71" s="93">
        <v>56230.79</v>
      </c>
    </row>
    <row r="72" spans="1:13" x14ac:dyDescent="0.3">
      <c r="A72" s="91" t="s">
        <v>736</v>
      </c>
      <c r="B72" s="91" t="s">
        <v>739</v>
      </c>
      <c r="C72" s="91" t="s">
        <v>772</v>
      </c>
      <c r="D72" s="91" t="s">
        <v>94</v>
      </c>
      <c r="E72" s="92">
        <v>44228</v>
      </c>
      <c r="F72" s="92">
        <v>43340</v>
      </c>
      <c r="G72" s="92">
        <v>43678</v>
      </c>
      <c r="H72" s="58"/>
      <c r="I72" s="94">
        <v>44228.546585648146</v>
      </c>
      <c r="J72" s="93">
        <v>357485</v>
      </c>
      <c r="K72" s="93">
        <v>376300</v>
      </c>
      <c r="L72" s="93">
        <v>319855</v>
      </c>
      <c r="M72" s="93">
        <v>18815</v>
      </c>
    </row>
    <row r="73" spans="1:13" x14ac:dyDescent="0.3">
      <c r="A73" s="91" t="s">
        <v>736</v>
      </c>
      <c r="B73" s="91" t="s">
        <v>739</v>
      </c>
      <c r="C73" s="91" t="s">
        <v>750</v>
      </c>
      <c r="D73" s="91" t="s">
        <v>94</v>
      </c>
      <c r="E73" s="92">
        <v>43677</v>
      </c>
      <c r="F73" s="92">
        <v>43293</v>
      </c>
      <c r="G73" s="92">
        <v>43671</v>
      </c>
      <c r="H73" s="58"/>
      <c r="I73" s="94">
        <v>43677.549259259256</v>
      </c>
      <c r="J73" s="93">
        <v>358689.12</v>
      </c>
      <c r="K73" s="93">
        <v>377567.5</v>
      </c>
      <c r="L73" s="93">
        <v>320932.37</v>
      </c>
      <c r="M73" s="93">
        <v>18878.38</v>
      </c>
    </row>
    <row r="74" spans="1:13" x14ac:dyDescent="0.3">
      <c r="A74" s="91" t="s">
        <v>92</v>
      </c>
      <c r="B74" s="91" t="s">
        <v>92</v>
      </c>
      <c r="C74" s="91" t="s">
        <v>215</v>
      </c>
      <c r="D74" s="91" t="s">
        <v>94</v>
      </c>
      <c r="E74" s="58"/>
      <c r="F74" s="92">
        <v>42751</v>
      </c>
      <c r="G74" s="92">
        <v>43538</v>
      </c>
      <c r="H74" s="58"/>
      <c r="I74" s="83"/>
      <c r="J74" s="93">
        <v>322476.92</v>
      </c>
      <c r="K74" s="93">
        <v>379384.61</v>
      </c>
      <c r="L74" s="93">
        <v>322476.92</v>
      </c>
      <c r="M74" s="93">
        <v>56907.69</v>
      </c>
    </row>
    <row r="75" spans="1:13" x14ac:dyDescent="0.3">
      <c r="A75" s="91" t="s">
        <v>932</v>
      </c>
      <c r="B75" s="91" t="s">
        <v>932</v>
      </c>
      <c r="C75" s="91" t="s">
        <v>941</v>
      </c>
      <c r="D75" s="91" t="s">
        <v>94</v>
      </c>
      <c r="E75" s="92">
        <v>44036</v>
      </c>
      <c r="F75" s="92">
        <v>43020</v>
      </c>
      <c r="G75" s="92">
        <v>43676</v>
      </c>
      <c r="H75" s="58"/>
      <c r="I75" s="94">
        <v>44036.454201388886</v>
      </c>
      <c r="J75" s="93">
        <v>361732.54</v>
      </c>
      <c r="K75" s="93">
        <v>380771.1</v>
      </c>
      <c r="L75" s="93">
        <v>323655.43</v>
      </c>
      <c r="M75" s="93">
        <v>19038.560000000001</v>
      </c>
    </row>
    <row r="76" spans="1:13" x14ac:dyDescent="0.3">
      <c r="A76" s="91" t="s">
        <v>736</v>
      </c>
      <c r="B76" s="91" t="s">
        <v>739</v>
      </c>
      <c r="C76" s="91" t="s">
        <v>756</v>
      </c>
      <c r="D76" s="91" t="s">
        <v>94</v>
      </c>
      <c r="E76" s="92">
        <v>43671</v>
      </c>
      <c r="F76" s="92">
        <v>43308</v>
      </c>
      <c r="G76" s="92">
        <v>43671</v>
      </c>
      <c r="H76" s="58"/>
      <c r="I76" s="94">
        <v>43671.52684027778</v>
      </c>
      <c r="J76" s="93">
        <v>362671.62</v>
      </c>
      <c r="K76" s="93">
        <v>381759.6</v>
      </c>
      <c r="L76" s="93">
        <v>324495.65999999997</v>
      </c>
      <c r="M76" s="93">
        <v>19087.98</v>
      </c>
    </row>
    <row r="77" spans="1:13" x14ac:dyDescent="0.3">
      <c r="A77" s="91" t="s">
        <v>280</v>
      </c>
      <c r="B77" s="91" t="s">
        <v>281</v>
      </c>
      <c r="C77" s="91" t="s">
        <v>392</v>
      </c>
      <c r="D77" s="91" t="s">
        <v>94</v>
      </c>
      <c r="E77" s="58"/>
      <c r="F77" s="92">
        <v>42690</v>
      </c>
      <c r="G77" s="92">
        <v>43552</v>
      </c>
      <c r="H77" s="58"/>
      <c r="I77" s="83"/>
      <c r="J77" s="93">
        <v>363650.5</v>
      </c>
      <c r="K77" s="93">
        <v>382790</v>
      </c>
      <c r="L77" s="93">
        <v>325371.5</v>
      </c>
      <c r="M77" s="93">
        <v>19139.5</v>
      </c>
    </row>
    <row r="78" spans="1:13" x14ac:dyDescent="0.3">
      <c r="A78" s="91" t="s">
        <v>993</v>
      </c>
      <c r="B78" s="91" t="s">
        <v>1011</v>
      </c>
      <c r="C78" s="91" t="s">
        <v>1130</v>
      </c>
      <c r="D78" s="91" t="s">
        <v>94</v>
      </c>
      <c r="E78" s="92">
        <v>42916</v>
      </c>
      <c r="F78" s="92">
        <v>42562</v>
      </c>
      <c r="G78" s="92">
        <v>42900</v>
      </c>
      <c r="H78" s="58"/>
      <c r="I78" s="94">
        <v>43199.820277777777</v>
      </c>
      <c r="J78" s="93">
        <v>365914.67</v>
      </c>
      <c r="K78" s="93">
        <v>385173.34</v>
      </c>
      <c r="L78" s="93">
        <v>327397.34000000003</v>
      </c>
      <c r="M78" s="93">
        <v>19258.669999999998</v>
      </c>
    </row>
    <row r="79" spans="1:13" x14ac:dyDescent="0.3">
      <c r="A79" s="91" t="s">
        <v>1151</v>
      </c>
      <c r="B79" s="91" t="s">
        <v>1173</v>
      </c>
      <c r="C79" s="91" t="s">
        <v>1232</v>
      </c>
      <c r="D79" s="91" t="s">
        <v>94</v>
      </c>
      <c r="E79" s="92">
        <v>43685</v>
      </c>
      <c r="F79" s="92">
        <v>43146</v>
      </c>
      <c r="G79" s="92">
        <v>43684</v>
      </c>
      <c r="H79" s="58"/>
      <c r="I79" s="94">
        <v>43685.370659722219</v>
      </c>
      <c r="J79" s="93">
        <v>369952.48</v>
      </c>
      <c r="K79" s="93">
        <v>389423.66</v>
      </c>
      <c r="L79" s="93">
        <v>331010.11</v>
      </c>
      <c r="M79" s="93">
        <v>19471.18</v>
      </c>
    </row>
    <row r="80" spans="1:13" x14ac:dyDescent="0.3">
      <c r="A80" s="91" t="s">
        <v>280</v>
      </c>
      <c r="B80" s="91" t="s">
        <v>281</v>
      </c>
      <c r="C80" s="91" t="s">
        <v>390</v>
      </c>
      <c r="D80" s="91" t="s">
        <v>94</v>
      </c>
      <c r="E80" s="58"/>
      <c r="F80" s="92">
        <v>42733</v>
      </c>
      <c r="G80" s="92">
        <v>43581</v>
      </c>
      <c r="H80" s="58"/>
      <c r="I80" s="83"/>
      <c r="J80" s="93">
        <v>372172</v>
      </c>
      <c r="K80" s="93">
        <v>391760</v>
      </c>
      <c r="L80" s="93">
        <v>332996</v>
      </c>
      <c r="M80" s="93">
        <v>19588</v>
      </c>
    </row>
    <row r="81" spans="1:13" x14ac:dyDescent="0.3">
      <c r="A81" s="91" t="s">
        <v>1151</v>
      </c>
      <c r="B81" s="91" t="s">
        <v>1173</v>
      </c>
      <c r="C81" s="91" t="s">
        <v>1304</v>
      </c>
      <c r="D81" s="91" t="s">
        <v>94</v>
      </c>
      <c r="E81" s="92">
        <v>45035</v>
      </c>
      <c r="F81" s="92">
        <v>44880</v>
      </c>
      <c r="G81" s="92">
        <v>45035</v>
      </c>
      <c r="H81" s="58"/>
      <c r="I81" s="94">
        <v>45035.54959490741</v>
      </c>
      <c r="J81" s="93">
        <v>353620.45</v>
      </c>
      <c r="K81" s="93">
        <v>392911.61</v>
      </c>
      <c r="L81" s="93">
        <v>333974.86</v>
      </c>
      <c r="M81" s="93">
        <v>39291.160000000003</v>
      </c>
    </row>
    <row r="82" spans="1:13" x14ac:dyDescent="0.3">
      <c r="A82" s="91" t="s">
        <v>993</v>
      </c>
      <c r="B82" s="91" t="s">
        <v>1011</v>
      </c>
      <c r="C82" s="91" t="s">
        <v>1070</v>
      </c>
      <c r="D82" s="91" t="s">
        <v>94</v>
      </c>
      <c r="E82" s="92">
        <v>43559</v>
      </c>
      <c r="F82" s="92">
        <v>42776</v>
      </c>
      <c r="G82" s="92">
        <v>43559</v>
      </c>
      <c r="H82" s="58"/>
      <c r="I82" s="94">
        <v>43644.409803240742</v>
      </c>
      <c r="J82" s="93">
        <v>375642.92</v>
      </c>
      <c r="K82" s="93">
        <v>395413.6</v>
      </c>
      <c r="L82" s="93">
        <v>336101.56</v>
      </c>
      <c r="M82" s="93">
        <v>19770.68</v>
      </c>
    </row>
    <row r="83" spans="1:13" x14ac:dyDescent="0.3">
      <c r="A83" s="91" t="s">
        <v>280</v>
      </c>
      <c r="B83" s="91" t="s">
        <v>281</v>
      </c>
      <c r="C83" s="91" t="s">
        <v>302</v>
      </c>
      <c r="D83" s="91" t="s">
        <v>94</v>
      </c>
      <c r="E83" s="92">
        <v>44720</v>
      </c>
      <c r="F83" s="92">
        <v>44489</v>
      </c>
      <c r="G83" s="92">
        <v>44489</v>
      </c>
      <c r="H83" s="58"/>
      <c r="I83" s="94">
        <v>44830.394687499997</v>
      </c>
      <c r="J83" s="93">
        <v>377079.94</v>
      </c>
      <c r="K83" s="93">
        <v>396926.25</v>
      </c>
      <c r="L83" s="93">
        <v>337387.31</v>
      </c>
      <c r="M83" s="93">
        <v>19846.310000000001</v>
      </c>
    </row>
    <row r="84" spans="1:13" x14ac:dyDescent="0.3">
      <c r="A84" s="91" t="s">
        <v>647</v>
      </c>
      <c r="B84" s="91" t="s">
        <v>647</v>
      </c>
      <c r="C84" s="91" t="s">
        <v>680</v>
      </c>
      <c r="D84" s="91" t="s">
        <v>94</v>
      </c>
      <c r="E84" s="58"/>
      <c r="F84" s="92">
        <v>42762</v>
      </c>
      <c r="G84" s="92">
        <v>43759</v>
      </c>
      <c r="H84" s="58"/>
      <c r="I84" s="94">
        <v>43761.444780092592</v>
      </c>
      <c r="J84" s="93">
        <v>337705.75</v>
      </c>
      <c r="K84" s="93">
        <v>397300.88</v>
      </c>
      <c r="L84" s="93">
        <v>337705.75</v>
      </c>
      <c r="M84" s="93">
        <v>59595.13</v>
      </c>
    </row>
    <row r="85" spans="1:13" x14ac:dyDescent="0.3">
      <c r="A85" s="91" t="s">
        <v>92</v>
      </c>
      <c r="B85" s="91" t="s">
        <v>92</v>
      </c>
      <c r="C85" s="91" t="s">
        <v>245</v>
      </c>
      <c r="D85" s="91" t="s">
        <v>94</v>
      </c>
      <c r="E85" s="92">
        <v>43550</v>
      </c>
      <c r="F85" s="92">
        <v>42761</v>
      </c>
      <c r="G85" s="92">
        <v>43549</v>
      </c>
      <c r="H85" s="58"/>
      <c r="I85" s="94">
        <v>43550.417303240742</v>
      </c>
      <c r="J85" s="93">
        <v>337756.81</v>
      </c>
      <c r="K85" s="93">
        <v>397360.95</v>
      </c>
      <c r="L85" s="93">
        <v>337756.81</v>
      </c>
      <c r="M85" s="93">
        <v>59604.14</v>
      </c>
    </row>
    <row r="86" spans="1:13" x14ac:dyDescent="0.3">
      <c r="A86" s="91" t="s">
        <v>647</v>
      </c>
      <c r="B86" s="91" t="s">
        <v>647</v>
      </c>
      <c r="C86" s="91" t="s">
        <v>708</v>
      </c>
      <c r="D86" s="91" t="s">
        <v>94</v>
      </c>
      <c r="E86" s="92">
        <v>43728</v>
      </c>
      <c r="F86" s="92">
        <v>43476</v>
      </c>
      <c r="G86" s="92">
        <v>43727</v>
      </c>
      <c r="H86" s="58"/>
      <c r="I86" s="94">
        <v>43728.634259259263</v>
      </c>
      <c r="J86" s="93">
        <v>337885.24</v>
      </c>
      <c r="K86" s="93">
        <v>397512.05</v>
      </c>
      <c r="L86" s="93">
        <v>337885.24</v>
      </c>
      <c r="M86" s="93">
        <v>59626.81</v>
      </c>
    </row>
    <row r="87" spans="1:13" x14ac:dyDescent="0.3">
      <c r="A87" s="91" t="s">
        <v>773</v>
      </c>
      <c r="B87" s="91" t="s">
        <v>773</v>
      </c>
      <c r="C87" s="91" t="s">
        <v>820</v>
      </c>
      <c r="D87" s="91" t="s">
        <v>94</v>
      </c>
      <c r="E87" s="92">
        <v>44309</v>
      </c>
      <c r="F87" s="92">
        <v>43962</v>
      </c>
      <c r="G87" s="92">
        <v>43962</v>
      </c>
      <c r="H87" s="58"/>
      <c r="I87" s="94">
        <v>44309.369456018518</v>
      </c>
      <c r="J87" s="93">
        <v>338671.87</v>
      </c>
      <c r="K87" s="93">
        <v>398437.5</v>
      </c>
      <c r="L87" s="93">
        <v>338671.87</v>
      </c>
      <c r="M87" s="93">
        <v>59765.63</v>
      </c>
    </row>
    <row r="88" spans="1:13" x14ac:dyDescent="0.3">
      <c r="A88" s="91" t="s">
        <v>544</v>
      </c>
      <c r="B88" s="91" t="s">
        <v>545</v>
      </c>
      <c r="C88" s="91" t="s">
        <v>551</v>
      </c>
      <c r="D88" s="91" t="s">
        <v>94</v>
      </c>
      <c r="E88" s="92">
        <v>43832</v>
      </c>
      <c r="F88" s="92">
        <v>43816</v>
      </c>
      <c r="G88" s="92">
        <v>43816</v>
      </c>
      <c r="H88" s="58"/>
      <c r="I88" s="94">
        <v>43832.580092592594</v>
      </c>
      <c r="J88" s="93">
        <v>379050</v>
      </c>
      <c r="K88" s="93">
        <v>399000</v>
      </c>
      <c r="L88" s="93">
        <v>339150</v>
      </c>
      <c r="M88" s="93">
        <v>19950</v>
      </c>
    </row>
    <row r="89" spans="1:13" x14ac:dyDescent="0.3">
      <c r="A89" s="91" t="s">
        <v>544</v>
      </c>
      <c r="B89" s="91" t="s">
        <v>545</v>
      </c>
      <c r="C89" s="91" t="s">
        <v>558</v>
      </c>
      <c r="D89" s="91" t="s">
        <v>94</v>
      </c>
      <c r="E89" s="58"/>
      <c r="F89" s="92">
        <v>43004</v>
      </c>
      <c r="G89" s="92">
        <v>43707</v>
      </c>
      <c r="H89" s="58"/>
      <c r="I89" s="83"/>
      <c r="J89" s="93">
        <v>379050</v>
      </c>
      <c r="K89" s="93">
        <v>399000</v>
      </c>
      <c r="L89" s="93">
        <v>339150</v>
      </c>
      <c r="M89" s="93">
        <v>19950</v>
      </c>
    </row>
    <row r="90" spans="1:13" x14ac:dyDescent="0.3">
      <c r="A90" s="91" t="s">
        <v>647</v>
      </c>
      <c r="B90" s="91" t="s">
        <v>647</v>
      </c>
      <c r="C90" s="91" t="s">
        <v>718</v>
      </c>
      <c r="D90" s="91" t="s">
        <v>94</v>
      </c>
      <c r="E90" s="58"/>
      <c r="F90" s="92">
        <v>43584</v>
      </c>
      <c r="G90" s="92">
        <v>43703</v>
      </c>
      <c r="H90" s="58"/>
      <c r="I90" s="94">
        <v>43752.550949074073</v>
      </c>
      <c r="J90" s="93">
        <v>339685.5</v>
      </c>
      <c r="K90" s="93">
        <v>399630</v>
      </c>
      <c r="L90" s="93">
        <v>339685.5</v>
      </c>
      <c r="M90" s="93">
        <v>59944.5</v>
      </c>
    </row>
    <row r="91" spans="1:13" x14ac:dyDescent="0.3">
      <c r="A91" s="91" t="s">
        <v>92</v>
      </c>
      <c r="B91" s="91" t="s">
        <v>92</v>
      </c>
      <c r="C91" s="91" t="s">
        <v>154</v>
      </c>
      <c r="D91" s="91" t="s">
        <v>94</v>
      </c>
      <c r="E91" s="58"/>
      <c r="F91" s="92">
        <v>42746</v>
      </c>
      <c r="G91" s="92">
        <v>43511</v>
      </c>
      <c r="H91" s="58"/>
      <c r="I91" s="83"/>
      <c r="J91" s="93">
        <v>339921.37</v>
      </c>
      <c r="K91" s="93">
        <v>399907.5</v>
      </c>
      <c r="L91" s="93">
        <v>339921.37</v>
      </c>
      <c r="M91" s="93">
        <v>59986.13</v>
      </c>
    </row>
    <row r="92" spans="1:13" x14ac:dyDescent="0.3">
      <c r="A92" s="91" t="s">
        <v>736</v>
      </c>
      <c r="B92" s="91" t="s">
        <v>739</v>
      </c>
      <c r="C92" s="91" t="s">
        <v>749</v>
      </c>
      <c r="D92" s="91" t="s">
        <v>94</v>
      </c>
      <c r="E92" s="58"/>
      <c r="F92" s="92">
        <v>43294</v>
      </c>
      <c r="G92" s="92">
        <v>43668</v>
      </c>
      <c r="H92" s="58"/>
      <c r="I92" s="83"/>
      <c r="J92" s="93">
        <v>382575.69</v>
      </c>
      <c r="K92" s="93">
        <v>402711.25</v>
      </c>
      <c r="L92" s="93">
        <v>342304.56</v>
      </c>
      <c r="M92" s="93">
        <v>20135.560000000001</v>
      </c>
    </row>
    <row r="93" spans="1:13" x14ac:dyDescent="0.3">
      <c r="A93" s="91" t="s">
        <v>773</v>
      </c>
      <c r="B93" s="91" t="s">
        <v>773</v>
      </c>
      <c r="C93" s="91" t="s">
        <v>826</v>
      </c>
      <c r="D93" s="91" t="s">
        <v>94</v>
      </c>
      <c r="E93" s="92">
        <v>44347</v>
      </c>
      <c r="F93" s="92">
        <v>43978</v>
      </c>
      <c r="G93" s="92">
        <v>43978</v>
      </c>
      <c r="H93" s="58"/>
      <c r="I93" s="94">
        <v>44347.291238425925</v>
      </c>
      <c r="J93" s="93">
        <v>343453.12</v>
      </c>
      <c r="K93" s="93">
        <v>404062.5</v>
      </c>
      <c r="L93" s="93">
        <v>343453.12</v>
      </c>
      <c r="M93" s="93">
        <v>60609.38</v>
      </c>
    </row>
    <row r="94" spans="1:13" x14ac:dyDescent="0.3">
      <c r="A94" s="91" t="s">
        <v>647</v>
      </c>
      <c r="B94" s="91" t="s">
        <v>647</v>
      </c>
      <c r="C94" s="91" t="s">
        <v>665</v>
      </c>
      <c r="D94" s="91" t="s">
        <v>94</v>
      </c>
      <c r="E94" s="92">
        <v>44081</v>
      </c>
      <c r="F94" s="92">
        <v>43480</v>
      </c>
      <c r="G94" s="92">
        <v>43979</v>
      </c>
      <c r="H94" s="58"/>
      <c r="I94" s="94">
        <v>44271.447164351855</v>
      </c>
      <c r="J94" s="93">
        <v>344972.5</v>
      </c>
      <c r="K94" s="93">
        <v>405850</v>
      </c>
      <c r="L94" s="93">
        <v>344972.5</v>
      </c>
      <c r="M94" s="93">
        <v>60877.5</v>
      </c>
    </row>
    <row r="95" spans="1:13" x14ac:dyDescent="0.3">
      <c r="A95" s="91" t="s">
        <v>647</v>
      </c>
      <c r="B95" s="91" t="s">
        <v>647</v>
      </c>
      <c r="C95" s="91" t="s">
        <v>721</v>
      </c>
      <c r="D95" s="91" t="s">
        <v>94</v>
      </c>
      <c r="E95" s="58"/>
      <c r="F95" s="92">
        <v>43594</v>
      </c>
      <c r="G95" s="92">
        <v>43756</v>
      </c>
      <c r="H95" s="58"/>
      <c r="I95" s="94">
        <v>43759.474351851852</v>
      </c>
      <c r="J95" s="93">
        <v>344976.75</v>
      </c>
      <c r="K95" s="93">
        <v>405855</v>
      </c>
      <c r="L95" s="93">
        <v>344976.75</v>
      </c>
      <c r="M95" s="93">
        <v>60878.25</v>
      </c>
    </row>
    <row r="96" spans="1:13" x14ac:dyDescent="0.3">
      <c r="A96" s="91" t="s">
        <v>736</v>
      </c>
      <c r="B96" s="91" t="s">
        <v>739</v>
      </c>
      <c r="C96" s="91" t="s">
        <v>748</v>
      </c>
      <c r="D96" s="91" t="s">
        <v>94</v>
      </c>
      <c r="E96" s="92">
        <v>43788</v>
      </c>
      <c r="F96" s="92">
        <v>43293</v>
      </c>
      <c r="G96" s="92">
        <v>43678</v>
      </c>
      <c r="H96" s="58"/>
      <c r="I96" s="94">
        <v>43788.508773148147</v>
      </c>
      <c r="J96" s="93">
        <v>387829.79</v>
      </c>
      <c r="K96" s="93">
        <v>408241.88</v>
      </c>
      <c r="L96" s="93">
        <v>347005.59</v>
      </c>
      <c r="M96" s="93">
        <v>20412.09</v>
      </c>
    </row>
    <row r="97" spans="1:13" x14ac:dyDescent="0.3">
      <c r="A97" s="91" t="s">
        <v>993</v>
      </c>
      <c r="B97" s="91" t="s">
        <v>1011</v>
      </c>
      <c r="C97" s="91" t="s">
        <v>1111</v>
      </c>
      <c r="D97" s="91" t="s">
        <v>94</v>
      </c>
      <c r="E97" s="92">
        <v>43090</v>
      </c>
      <c r="F97" s="92">
        <v>42825</v>
      </c>
      <c r="G97" s="92">
        <v>42942</v>
      </c>
      <c r="H97" s="58"/>
      <c r="I97" s="94">
        <v>43199.8202662037</v>
      </c>
      <c r="J97" s="93">
        <v>347939.13</v>
      </c>
      <c r="K97" s="93">
        <v>409340.15</v>
      </c>
      <c r="L97" s="93">
        <v>347939.13</v>
      </c>
      <c r="M97" s="93">
        <v>61401.02</v>
      </c>
    </row>
    <row r="98" spans="1:13" x14ac:dyDescent="0.3">
      <c r="A98" s="91" t="s">
        <v>1151</v>
      </c>
      <c r="B98" s="91" t="s">
        <v>1173</v>
      </c>
      <c r="C98" s="91" t="s">
        <v>1230</v>
      </c>
      <c r="D98" s="91" t="s">
        <v>94</v>
      </c>
      <c r="E98" s="92">
        <v>44867</v>
      </c>
      <c r="F98" s="92">
        <v>44860</v>
      </c>
      <c r="G98" s="92">
        <v>44860</v>
      </c>
      <c r="H98" s="58"/>
      <c r="I98" s="94">
        <v>45216.532893518517</v>
      </c>
      <c r="J98" s="93">
        <v>368865</v>
      </c>
      <c r="K98" s="93">
        <v>409850</v>
      </c>
      <c r="L98" s="93">
        <v>348372.5</v>
      </c>
      <c r="M98" s="93">
        <v>40985</v>
      </c>
    </row>
    <row r="99" spans="1:13" x14ac:dyDescent="0.3">
      <c r="A99" s="91" t="s">
        <v>280</v>
      </c>
      <c r="B99" s="91" t="s">
        <v>281</v>
      </c>
      <c r="C99" s="91" t="s">
        <v>299</v>
      </c>
      <c r="D99" s="91" t="s">
        <v>94</v>
      </c>
      <c r="E99" s="92">
        <v>44550</v>
      </c>
      <c r="F99" s="92">
        <v>44510</v>
      </c>
      <c r="G99" s="92">
        <v>44510</v>
      </c>
      <c r="H99" s="58"/>
      <c r="I99" s="94">
        <v>44915.589421296296</v>
      </c>
      <c r="J99" s="93">
        <v>389500</v>
      </c>
      <c r="K99" s="93">
        <v>410000</v>
      </c>
      <c r="L99" s="93">
        <v>348500</v>
      </c>
      <c r="M99" s="93">
        <v>20500</v>
      </c>
    </row>
    <row r="100" spans="1:13" x14ac:dyDescent="0.3">
      <c r="A100" s="91" t="s">
        <v>280</v>
      </c>
      <c r="B100" s="91" t="s">
        <v>281</v>
      </c>
      <c r="C100" s="91" t="s">
        <v>321</v>
      </c>
      <c r="D100" s="91" t="s">
        <v>94</v>
      </c>
      <c r="E100" s="92">
        <v>44986</v>
      </c>
      <c r="F100" s="92">
        <v>44503</v>
      </c>
      <c r="G100" s="92">
        <v>44503</v>
      </c>
      <c r="H100" s="58"/>
      <c r="I100" s="94">
        <v>45037.40693287037</v>
      </c>
      <c r="J100" s="93">
        <v>389711.48</v>
      </c>
      <c r="K100" s="93">
        <v>410222.61</v>
      </c>
      <c r="L100" s="93">
        <v>348689.21</v>
      </c>
      <c r="M100" s="93">
        <v>20511.13</v>
      </c>
    </row>
    <row r="101" spans="1:13" x14ac:dyDescent="0.3">
      <c r="A101" s="91" t="s">
        <v>993</v>
      </c>
      <c r="B101" s="91" t="s">
        <v>1011</v>
      </c>
      <c r="C101" s="91" t="s">
        <v>1058</v>
      </c>
      <c r="D101" s="91" t="s">
        <v>94</v>
      </c>
      <c r="E101" s="92">
        <v>43455</v>
      </c>
      <c r="F101" s="92">
        <v>43357</v>
      </c>
      <c r="G101" s="92">
        <v>43357</v>
      </c>
      <c r="H101" s="58"/>
      <c r="I101" s="94">
        <v>43657.393217592595</v>
      </c>
      <c r="J101" s="93">
        <v>390082.17</v>
      </c>
      <c r="K101" s="93">
        <v>410612.81</v>
      </c>
      <c r="L101" s="93">
        <v>349020.88</v>
      </c>
      <c r="M101" s="93">
        <v>20530.64</v>
      </c>
    </row>
    <row r="102" spans="1:13" x14ac:dyDescent="0.3">
      <c r="A102" s="91" t="s">
        <v>280</v>
      </c>
      <c r="B102" s="91" t="s">
        <v>281</v>
      </c>
      <c r="C102" s="91" t="s">
        <v>297</v>
      </c>
      <c r="D102" s="91" t="s">
        <v>94</v>
      </c>
      <c r="E102" s="92">
        <v>44790</v>
      </c>
      <c r="F102" s="92">
        <v>44497</v>
      </c>
      <c r="G102" s="92">
        <v>44497</v>
      </c>
      <c r="H102" s="58"/>
      <c r="I102" s="94">
        <v>44790.593715277777</v>
      </c>
      <c r="J102" s="93">
        <v>391078.08</v>
      </c>
      <c r="K102" s="93">
        <v>411661.14</v>
      </c>
      <c r="L102" s="93">
        <v>349911.96</v>
      </c>
      <c r="M102" s="93">
        <v>20583.060000000001</v>
      </c>
    </row>
    <row r="103" spans="1:13" x14ac:dyDescent="0.3">
      <c r="A103" s="91" t="s">
        <v>993</v>
      </c>
      <c r="B103" s="91" t="s">
        <v>1011</v>
      </c>
      <c r="C103" s="91" t="s">
        <v>1013</v>
      </c>
      <c r="D103" s="91" t="s">
        <v>94</v>
      </c>
      <c r="E103" s="92">
        <v>43339</v>
      </c>
      <c r="F103" s="92">
        <v>42783</v>
      </c>
      <c r="G103" s="92">
        <v>43431</v>
      </c>
      <c r="H103" s="58"/>
      <c r="I103" s="94">
        <v>44433.31863425926</v>
      </c>
      <c r="J103" s="93">
        <v>393528</v>
      </c>
      <c r="K103" s="93">
        <v>414240</v>
      </c>
      <c r="L103" s="93">
        <v>352104</v>
      </c>
      <c r="M103" s="93">
        <v>20712</v>
      </c>
    </row>
    <row r="104" spans="1:13" x14ac:dyDescent="0.3">
      <c r="A104" s="91" t="s">
        <v>993</v>
      </c>
      <c r="B104" s="91" t="s">
        <v>1011</v>
      </c>
      <c r="C104" s="91" t="s">
        <v>1078</v>
      </c>
      <c r="D104" s="91" t="s">
        <v>94</v>
      </c>
      <c r="E104" s="92">
        <v>44292</v>
      </c>
      <c r="F104" s="92">
        <v>43838</v>
      </c>
      <c r="G104" s="92">
        <v>43838</v>
      </c>
      <c r="H104" s="58"/>
      <c r="I104" s="94">
        <v>44727.408136574071</v>
      </c>
      <c r="J104" s="93">
        <v>394652.13</v>
      </c>
      <c r="K104" s="93">
        <v>415423.3</v>
      </c>
      <c r="L104" s="93">
        <v>353109.8</v>
      </c>
      <c r="M104" s="93">
        <v>20771.169999999998</v>
      </c>
    </row>
    <row r="105" spans="1:13" x14ac:dyDescent="0.3">
      <c r="A105" s="91" t="s">
        <v>647</v>
      </c>
      <c r="B105" s="91" t="s">
        <v>647</v>
      </c>
      <c r="C105" s="91" t="s">
        <v>663</v>
      </c>
      <c r="D105" s="91" t="s">
        <v>94</v>
      </c>
      <c r="E105" s="58"/>
      <c r="F105" s="92">
        <v>43453</v>
      </c>
      <c r="G105" s="92">
        <v>43691</v>
      </c>
      <c r="H105" s="58"/>
      <c r="I105" s="83"/>
      <c r="J105" s="93">
        <v>354205.46</v>
      </c>
      <c r="K105" s="93">
        <v>416712.31</v>
      </c>
      <c r="L105" s="93">
        <v>354205.46</v>
      </c>
      <c r="M105" s="93">
        <v>62506.85</v>
      </c>
    </row>
    <row r="106" spans="1:13" x14ac:dyDescent="0.3">
      <c r="A106" s="91" t="s">
        <v>993</v>
      </c>
      <c r="B106" s="91" t="s">
        <v>1011</v>
      </c>
      <c r="C106" s="91" t="s">
        <v>1067</v>
      </c>
      <c r="D106" s="91" t="s">
        <v>94</v>
      </c>
      <c r="E106" s="58"/>
      <c r="F106" s="92">
        <v>42502</v>
      </c>
      <c r="G106" s="92">
        <v>43417</v>
      </c>
      <c r="H106" s="58"/>
      <c r="I106" s="83"/>
      <c r="J106" s="93">
        <v>356843.08</v>
      </c>
      <c r="K106" s="93">
        <v>419815.39</v>
      </c>
      <c r="L106" s="93">
        <v>356843.08</v>
      </c>
      <c r="M106" s="93">
        <v>62972.31</v>
      </c>
    </row>
    <row r="107" spans="1:13" x14ac:dyDescent="0.3">
      <c r="A107" s="91" t="s">
        <v>736</v>
      </c>
      <c r="B107" s="91" t="s">
        <v>739</v>
      </c>
      <c r="C107" s="91" t="s">
        <v>766</v>
      </c>
      <c r="D107" s="91" t="s">
        <v>94</v>
      </c>
      <c r="E107" s="92">
        <v>44281</v>
      </c>
      <c r="F107" s="92">
        <v>43334</v>
      </c>
      <c r="G107" s="92">
        <v>43677</v>
      </c>
      <c r="H107" s="58"/>
      <c r="I107" s="94">
        <v>44364.527511574073</v>
      </c>
      <c r="J107" s="93">
        <v>398905</v>
      </c>
      <c r="K107" s="93">
        <v>419900</v>
      </c>
      <c r="L107" s="93">
        <v>356915</v>
      </c>
      <c r="M107" s="93">
        <v>20995</v>
      </c>
    </row>
    <row r="108" spans="1:13" x14ac:dyDescent="0.3">
      <c r="A108" s="91" t="s">
        <v>993</v>
      </c>
      <c r="B108" s="91" t="s">
        <v>1011</v>
      </c>
      <c r="C108" s="91" t="s">
        <v>1052</v>
      </c>
      <c r="D108" s="91" t="s">
        <v>94</v>
      </c>
      <c r="E108" s="58"/>
      <c r="F108" s="92">
        <v>43811</v>
      </c>
      <c r="G108" s="92">
        <v>43811</v>
      </c>
      <c r="H108" s="58"/>
      <c r="I108" s="83"/>
      <c r="J108" s="93">
        <v>399000</v>
      </c>
      <c r="K108" s="93">
        <v>420000</v>
      </c>
      <c r="L108" s="93">
        <v>357000</v>
      </c>
      <c r="M108" s="93">
        <v>21000</v>
      </c>
    </row>
    <row r="109" spans="1:13" x14ac:dyDescent="0.3">
      <c r="A109" s="91" t="s">
        <v>736</v>
      </c>
      <c r="B109" s="91" t="s">
        <v>739</v>
      </c>
      <c r="C109" s="91" t="s">
        <v>763</v>
      </c>
      <c r="D109" s="91" t="s">
        <v>94</v>
      </c>
      <c r="E109" s="92">
        <v>44385</v>
      </c>
      <c r="F109" s="92">
        <v>43299</v>
      </c>
      <c r="G109" s="92">
        <v>44348</v>
      </c>
      <c r="H109" s="58"/>
      <c r="I109" s="94">
        <v>44385.52138888889</v>
      </c>
      <c r="J109" s="93">
        <v>399974.99</v>
      </c>
      <c r="K109" s="93">
        <v>421026.31</v>
      </c>
      <c r="L109" s="93">
        <v>357872.36</v>
      </c>
      <c r="M109" s="93">
        <v>21051.32</v>
      </c>
    </row>
    <row r="110" spans="1:13" x14ac:dyDescent="0.3">
      <c r="A110" s="91" t="s">
        <v>736</v>
      </c>
      <c r="B110" s="91" t="s">
        <v>739</v>
      </c>
      <c r="C110" s="91" t="s">
        <v>759</v>
      </c>
      <c r="D110" s="91" t="s">
        <v>94</v>
      </c>
      <c r="E110" s="92">
        <v>43805</v>
      </c>
      <c r="F110" s="92">
        <v>43308</v>
      </c>
      <c r="G110" s="92">
        <v>43763</v>
      </c>
      <c r="H110" s="58"/>
      <c r="I110" s="94">
        <v>43901.398240740738</v>
      </c>
      <c r="J110" s="93">
        <v>402119.7</v>
      </c>
      <c r="K110" s="93">
        <v>423283.9</v>
      </c>
      <c r="L110" s="93">
        <v>359791.31</v>
      </c>
      <c r="M110" s="93">
        <v>21164.2</v>
      </c>
    </row>
    <row r="111" spans="1:13" x14ac:dyDescent="0.3">
      <c r="A111" s="91" t="s">
        <v>647</v>
      </c>
      <c r="B111" s="91" t="s">
        <v>647</v>
      </c>
      <c r="C111" s="91" t="s">
        <v>690</v>
      </c>
      <c r="D111" s="91" t="s">
        <v>94</v>
      </c>
      <c r="E111" s="92">
        <v>43273</v>
      </c>
      <c r="F111" s="92">
        <v>42912</v>
      </c>
      <c r="G111" s="92">
        <v>43273</v>
      </c>
      <c r="H111" s="58"/>
      <c r="I111" s="94">
        <v>43277.46199074074</v>
      </c>
      <c r="J111" s="93">
        <v>360983.23</v>
      </c>
      <c r="K111" s="93">
        <v>424686.15</v>
      </c>
      <c r="L111" s="93">
        <v>360983.23</v>
      </c>
      <c r="M111" s="93">
        <v>63702.92</v>
      </c>
    </row>
    <row r="112" spans="1:13" x14ac:dyDescent="0.3">
      <c r="A112" s="91" t="s">
        <v>736</v>
      </c>
      <c r="B112" s="91" t="s">
        <v>739</v>
      </c>
      <c r="C112" s="91" t="s">
        <v>770</v>
      </c>
      <c r="D112" s="91" t="s">
        <v>94</v>
      </c>
      <c r="E112" s="92">
        <v>44363</v>
      </c>
      <c r="F112" s="92">
        <v>43350</v>
      </c>
      <c r="G112" s="92">
        <v>43762</v>
      </c>
      <c r="H112" s="58"/>
      <c r="I112" s="94">
        <v>44382.418229166666</v>
      </c>
      <c r="J112" s="93">
        <v>404886.02</v>
      </c>
      <c r="K112" s="93">
        <v>427136.6</v>
      </c>
      <c r="L112" s="93">
        <v>363066.11</v>
      </c>
      <c r="M112" s="93">
        <v>22250.58</v>
      </c>
    </row>
    <row r="113" spans="1:13" x14ac:dyDescent="0.3">
      <c r="A113" s="91" t="s">
        <v>92</v>
      </c>
      <c r="B113" s="91" t="s">
        <v>92</v>
      </c>
      <c r="C113" s="91" t="s">
        <v>121</v>
      </c>
      <c r="D113" s="91" t="s">
        <v>94</v>
      </c>
      <c r="E113" s="92">
        <v>43802</v>
      </c>
      <c r="F113" s="92">
        <v>43495</v>
      </c>
      <c r="G113" s="92">
        <v>43724</v>
      </c>
      <c r="H113" s="58"/>
      <c r="I113" s="94">
        <v>43803.390590277777</v>
      </c>
      <c r="J113" s="93">
        <v>364619.19</v>
      </c>
      <c r="K113" s="93">
        <v>428963.75</v>
      </c>
      <c r="L113" s="93">
        <v>364619.19</v>
      </c>
      <c r="M113" s="93">
        <v>64344.56</v>
      </c>
    </row>
    <row r="114" spans="1:13" x14ac:dyDescent="0.3">
      <c r="A114" s="91" t="s">
        <v>1151</v>
      </c>
      <c r="B114" s="91" t="s">
        <v>1152</v>
      </c>
      <c r="C114" s="91" t="s">
        <v>1164</v>
      </c>
      <c r="D114" s="91" t="s">
        <v>94</v>
      </c>
      <c r="E114" s="92">
        <v>44592</v>
      </c>
      <c r="F114" s="92">
        <v>42892</v>
      </c>
      <c r="G114" s="92">
        <v>44557</v>
      </c>
      <c r="H114" s="58"/>
      <c r="I114" s="94">
        <v>45161.547060185185</v>
      </c>
      <c r="J114" s="93">
        <v>365478.75</v>
      </c>
      <c r="K114" s="93">
        <v>429975</v>
      </c>
      <c r="L114" s="93">
        <v>365478.75</v>
      </c>
      <c r="M114" s="93">
        <v>64496.25</v>
      </c>
    </row>
    <row r="115" spans="1:13" x14ac:dyDescent="0.3">
      <c r="A115" s="91" t="s">
        <v>1151</v>
      </c>
      <c r="B115" s="91" t="s">
        <v>1152</v>
      </c>
      <c r="C115" s="91" t="s">
        <v>1166</v>
      </c>
      <c r="D115" s="91" t="s">
        <v>94</v>
      </c>
      <c r="E115" s="92">
        <v>44664</v>
      </c>
      <c r="F115" s="92">
        <v>42892</v>
      </c>
      <c r="G115" s="92">
        <v>44558</v>
      </c>
      <c r="H115" s="58"/>
      <c r="I115" s="94">
        <v>44742.62023148148</v>
      </c>
      <c r="J115" s="93">
        <v>365497.87</v>
      </c>
      <c r="K115" s="93">
        <v>429997.5</v>
      </c>
      <c r="L115" s="93">
        <v>365497.87</v>
      </c>
      <c r="M115" s="93">
        <v>64499.63</v>
      </c>
    </row>
    <row r="116" spans="1:13" x14ac:dyDescent="0.3">
      <c r="A116" s="91" t="s">
        <v>1151</v>
      </c>
      <c r="B116" s="91" t="s">
        <v>1152</v>
      </c>
      <c r="C116" s="91" t="s">
        <v>1168</v>
      </c>
      <c r="D116" s="91" t="s">
        <v>94</v>
      </c>
      <c r="E116" s="92">
        <v>45125</v>
      </c>
      <c r="F116" s="92">
        <v>42892</v>
      </c>
      <c r="G116" s="92">
        <v>44670</v>
      </c>
      <c r="H116" s="58"/>
      <c r="I116" s="94">
        <v>45125.397303240738</v>
      </c>
      <c r="J116" s="93">
        <v>365499.91</v>
      </c>
      <c r="K116" s="93">
        <v>429999.9</v>
      </c>
      <c r="L116" s="93">
        <v>365499.91</v>
      </c>
      <c r="M116" s="93">
        <v>64499.99</v>
      </c>
    </row>
    <row r="117" spans="1:13" x14ac:dyDescent="0.3">
      <c r="A117" s="91" t="s">
        <v>280</v>
      </c>
      <c r="B117" s="91" t="s">
        <v>281</v>
      </c>
      <c r="C117" s="91" t="s">
        <v>362</v>
      </c>
      <c r="D117" s="91" t="s">
        <v>94</v>
      </c>
      <c r="E117" s="58"/>
      <c r="F117" s="92">
        <v>42702</v>
      </c>
      <c r="G117" s="92">
        <v>43543</v>
      </c>
      <c r="H117" s="58"/>
      <c r="I117" s="83"/>
      <c r="J117" s="93">
        <v>413028.33</v>
      </c>
      <c r="K117" s="93">
        <v>434766.66</v>
      </c>
      <c r="L117" s="93">
        <v>369551.65</v>
      </c>
      <c r="M117" s="93">
        <v>21738.33</v>
      </c>
    </row>
    <row r="118" spans="1:13" x14ac:dyDescent="0.3">
      <c r="A118" s="91" t="s">
        <v>1151</v>
      </c>
      <c r="B118" s="91" t="s">
        <v>1173</v>
      </c>
      <c r="C118" s="91" t="s">
        <v>1207</v>
      </c>
      <c r="D118" s="91" t="s">
        <v>94</v>
      </c>
      <c r="E118" s="92">
        <v>44838</v>
      </c>
      <c r="F118" s="92">
        <v>44819</v>
      </c>
      <c r="G118" s="92">
        <v>44819</v>
      </c>
      <c r="H118" s="58"/>
      <c r="I118" s="94">
        <v>44838.416666666664</v>
      </c>
      <c r="J118" s="93">
        <v>392747.14</v>
      </c>
      <c r="K118" s="93">
        <v>436385.71</v>
      </c>
      <c r="L118" s="93">
        <v>370927.85</v>
      </c>
      <c r="M118" s="93">
        <v>43638.57</v>
      </c>
    </row>
    <row r="119" spans="1:13" x14ac:dyDescent="0.3">
      <c r="A119" s="91" t="s">
        <v>92</v>
      </c>
      <c r="B119" s="91" t="s">
        <v>92</v>
      </c>
      <c r="C119" s="91" t="s">
        <v>225</v>
      </c>
      <c r="D119" s="91" t="s">
        <v>94</v>
      </c>
      <c r="E119" s="92">
        <v>43759</v>
      </c>
      <c r="F119" s="92">
        <v>43426</v>
      </c>
      <c r="G119" s="92">
        <v>43691</v>
      </c>
      <c r="H119" s="58"/>
      <c r="I119" s="94">
        <v>43759.362847222219</v>
      </c>
      <c r="J119" s="93">
        <v>373295.67</v>
      </c>
      <c r="K119" s="93">
        <v>439171.38</v>
      </c>
      <c r="L119" s="93">
        <v>373295.67</v>
      </c>
      <c r="M119" s="93">
        <v>65875.710000000006</v>
      </c>
    </row>
    <row r="120" spans="1:13" x14ac:dyDescent="0.3">
      <c r="A120" s="91" t="s">
        <v>736</v>
      </c>
      <c r="B120" s="91" t="s">
        <v>739</v>
      </c>
      <c r="C120" s="91" t="s">
        <v>758</v>
      </c>
      <c r="D120" s="91" t="s">
        <v>94</v>
      </c>
      <c r="E120" s="92">
        <v>43739</v>
      </c>
      <c r="F120" s="92">
        <v>43321</v>
      </c>
      <c r="G120" s="92">
        <v>43678</v>
      </c>
      <c r="H120" s="58"/>
      <c r="I120" s="94">
        <v>44124.563900462963</v>
      </c>
      <c r="J120" s="93">
        <v>419757.5</v>
      </c>
      <c r="K120" s="93">
        <v>441850</v>
      </c>
      <c r="L120" s="93">
        <v>375572.5</v>
      </c>
      <c r="M120" s="93">
        <v>22092.5</v>
      </c>
    </row>
    <row r="121" spans="1:13" x14ac:dyDescent="0.3">
      <c r="A121" s="91" t="s">
        <v>92</v>
      </c>
      <c r="B121" s="91" t="s">
        <v>92</v>
      </c>
      <c r="C121" s="91" t="s">
        <v>271</v>
      </c>
      <c r="D121" s="91" t="s">
        <v>94</v>
      </c>
      <c r="E121" s="92">
        <v>43594</v>
      </c>
      <c r="F121" s="92">
        <v>42774</v>
      </c>
      <c r="G121" s="92">
        <v>43593</v>
      </c>
      <c r="H121" s="58"/>
      <c r="I121" s="94">
        <v>43594.499479166669</v>
      </c>
      <c r="J121" s="93">
        <v>375966.25</v>
      </c>
      <c r="K121" s="93">
        <v>442313.23</v>
      </c>
      <c r="L121" s="93">
        <v>375966.25</v>
      </c>
      <c r="M121" s="93">
        <v>66346.98</v>
      </c>
    </row>
    <row r="122" spans="1:13" x14ac:dyDescent="0.3">
      <c r="A122" s="91" t="s">
        <v>993</v>
      </c>
      <c r="B122" s="91" t="s">
        <v>1011</v>
      </c>
      <c r="C122" s="91" t="s">
        <v>1112</v>
      </c>
      <c r="D122" s="91" t="s">
        <v>94</v>
      </c>
      <c r="E122" s="58"/>
      <c r="F122" s="92">
        <v>42761</v>
      </c>
      <c r="G122" s="92">
        <v>43487</v>
      </c>
      <c r="H122" s="58"/>
      <c r="I122" s="83"/>
      <c r="J122" s="93">
        <v>422438.29</v>
      </c>
      <c r="K122" s="93">
        <v>444671.88</v>
      </c>
      <c r="L122" s="93">
        <v>377971.09</v>
      </c>
      <c r="M122" s="93">
        <v>22233.59</v>
      </c>
    </row>
    <row r="123" spans="1:13" x14ac:dyDescent="0.3">
      <c r="A123" s="91" t="s">
        <v>993</v>
      </c>
      <c r="B123" s="91" t="s">
        <v>1011</v>
      </c>
      <c r="C123" s="91" t="s">
        <v>1134</v>
      </c>
      <c r="D123" s="91" t="s">
        <v>94</v>
      </c>
      <c r="E123" s="58"/>
      <c r="F123" s="92">
        <v>42780</v>
      </c>
      <c r="G123" s="92">
        <v>43425</v>
      </c>
      <c r="H123" s="58"/>
      <c r="I123" s="83"/>
      <c r="J123" s="93">
        <v>422754.68</v>
      </c>
      <c r="K123" s="93">
        <v>445004.93</v>
      </c>
      <c r="L123" s="93">
        <v>378254.19</v>
      </c>
      <c r="M123" s="93">
        <v>22250.25</v>
      </c>
    </row>
    <row r="124" spans="1:13" x14ac:dyDescent="0.3">
      <c r="A124" s="91" t="s">
        <v>993</v>
      </c>
      <c r="B124" s="91" t="s">
        <v>1011</v>
      </c>
      <c r="C124" s="91" t="s">
        <v>1132</v>
      </c>
      <c r="D124" s="91" t="s">
        <v>94</v>
      </c>
      <c r="E124" s="58"/>
      <c r="F124" s="92">
        <v>42780</v>
      </c>
      <c r="G124" s="92">
        <v>43425</v>
      </c>
      <c r="H124" s="58"/>
      <c r="I124" s="83"/>
      <c r="J124" s="93">
        <v>422968.24</v>
      </c>
      <c r="K124" s="93">
        <v>445229.73</v>
      </c>
      <c r="L124" s="93">
        <v>378445.27</v>
      </c>
      <c r="M124" s="93">
        <v>22261.49</v>
      </c>
    </row>
    <row r="125" spans="1:13" x14ac:dyDescent="0.3">
      <c r="A125" s="91" t="s">
        <v>993</v>
      </c>
      <c r="B125" s="91" t="s">
        <v>1011</v>
      </c>
      <c r="C125" s="91" t="s">
        <v>1115</v>
      </c>
      <c r="D125" s="91" t="s">
        <v>94</v>
      </c>
      <c r="E125" s="58"/>
      <c r="F125" s="92">
        <v>42780</v>
      </c>
      <c r="G125" s="92">
        <v>43425</v>
      </c>
      <c r="H125" s="58"/>
      <c r="I125" s="83"/>
      <c r="J125" s="93">
        <v>423015.74</v>
      </c>
      <c r="K125" s="93">
        <v>445279.73</v>
      </c>
      <c r="L125" s="93">
        <v>378487.77</v>
      </c>
      <c r="M125" s="93">
        <v>22263.99</v>
      </c>
    </row>
    <row r="126" spans="1:13" x14ac:dyDescent="0.3">
      <c r="A126" s="91" t="s">
        <v>993</v>
      </c>
      <c r="B126" s="91" t="s">
        <v>1011</v>
      </c>
      <c r="C126" s="91" t="s">
        <v>1136</v>
      </c>
      <c r="D126" s="91" t="s">
        <v>94</v>
      </c>
      <c r="E126" s="92">
        <v>44504</v>
      </c>
      <c r="F126" s="92">
        <v>42780</v>
      </c>
      <c r="G126" s="92">
        <v>43425</v>
      </c>
      <c r="H126" s="58"/>
      <c r="I126" s="94">
        <v>44504.53402777778</v>
      </c>
      <c r="J126" s="93">
        <v>423063.24</v>
      </c>
      <c r="K126" s="93">
        <v>445329.73</v>
      </c>
      <c r="L126" s="93">
        <v>378530.27</v>
      </c>
      <c r="M126" s="93">
        <v>22266.49</v>
      </c>
    </row>
    <row r="127" spans="1:13" x14ac:dyDescent="0.3">
      <c r="A127" s="91" t="s">
        <v>993</v>
      </c>
      <c r="B127" s="91" t="s">
        <v>1011</v>
      </c>
      <c r="C127" s="91" t="s">
        <v>1034</v>
      </c>
      <c r="D127" s="91" t="s">
        <v>94</v>
      </c>
      <c r="E127" s="58"/>
      <c r="F127" s="92">
        <v>42513</v>
      </c>
      <c r="G127" s="92">
        <v>43511</v>
      </c>
      <c r="H127" s="58"/>
      <c r="I127" s="83"/>
      <c r="J127" s="93">
        <v>378921.07</v>
      </c>
      <c r="K127" s="93">
        <v>445789.49</v>
      </c>
      <c r="L127" s="93">
        <v>378921.07</v>
      </c>
      <c r="M127" s="93">
        <v>66868.42</v>
      </c>
    </row>
    <row r="128" spans="1:13" x14ac:dyDescent="0.3">
      <c r="A128" s="91" t="s">
        <v>993</v>
      </c>
      <c r="B128" s="91" t="s">
        <v>1011</v>
      </c>
      <c r="C128" s="91" t="s">
        <v>1108</v>
      </c>
      <c r="D128" s="91" t="s">
        <v>94</v>
      </c>
      <c r="E128" s="92">
        <v>43776</v>
      </c>
      <c r="F128" s="92">
        <v>42779</v>
      </c>
      <c r="G128" s="92">
        <v>43668</v>
      </c>
      <c r="H128" s="58"/>
      <c r="I128" s="94">
        <v>43776.473692129628</v>
      </c>
      <c r="J128" s="93">
        <v>424080</v>
      </c>
      <c r="K128" s="93">
        <v>446400</v>
      </c>
      <c r="L128" s="93">
        <v>379440</v>
      </c>
      <c r="M128" s="93">
        <v>22320</v>
      </c>
    </row>
    <row r="129" spans="1:13" x14ac:dyDescent="0.3">
      <c r="A129" s="91" t="s">
        <v>647</v>
      </c>
      <c r="B129" s="91" t="s">
        <v>647</v>
      </c>
      <c r="C129" s="91" t="s">
        <v>733</v>
      </c>
      <c r="D129" s="91" t="s">
        <v>94</v>
      </c>
      <c r="E129" s="58"/>
      <c r="F129" s="92">
        <v>43487</v>
      </c>
      <c r="G129" s="92">
        <v>43739</v>
      </c>
      <c r="H129" s="58"/>
      <c r="I129" s="94">
        <v>43739.40902777778</v>
      </c>
      <c r="J129" s="93">
        <v>381697.4</v>
      </c>
      <c r="K129" s="93">
        <v>449055.76</v>
      </c>
      <c r="L129" s="93">
        <v>381697.4</v>
      </c>
      <c r="M129" s="93">
        <v>67358.36</v>
      </c>
    </row>
    <row r="130" spans="1:13" x14ac:dyDescent="0.3">
      <c r="A130" s="91" t="s">
        <v>92</v>
      </c>
      <c r="B130" s="91" t="s">
        <v>92</v>
      </c>
      <c r="C130" s="91" t="s">
        <v>262</v>
      </c>
      <c r="D130" s="91" t="s">
        <v>94</v>
      </c>
      <c r="E130" s="92">
        <v>43808</v>
      </c>
      <c r="F130" s="92">
        <v>43424</v>
      </c>
      <c r="G130" s="92">
        <v>43690</v>
      </c>
      <c r="H130" s="58"/>
      <c r="I130" s="94">
        <v>43819.485474537039</v>
      </c>
      <c r="J130" s="93">
        <v>382046.66</v>
      </c>
      <c r="K130" s="93">
        <v>449466.66</v>
      </c>
      <c r="L130" s="93">
        <v>382046.66</v>
      </c>
      <c r="M130" s="93">
        <v>67420</v>
      </c>
    </row>
    <row r="131" spans="1:13" x14ac:dyDescent="0.3">
      <c r="A131" s="91" t="s">
        <v>993</v>
      </c>
      <c r="B131" s="91" t="s">
        <v>1011</v>
      </c>
      <c r="C131" s="91" t="s">
        <v>1087</v>
      </c>
      <c r="D131" s="91" t="s">
        <v>94</v>
      </c>
      <c r="E131" s="92">
        <v>42947</v>
      </c>
      <c r="F131" s="92">
        <v>42570</v>
      </c>
      <c r="G131" s="92">
        <v>42802</v>
      </c>
      <c r="H131" s="58"/>
      <c r="I131" s="94">
        <v>43199.819699074076</v>
      </c>
      <c r="J131" s="93">
        <v>427500</v>
      </c>
      <c r="K131" s="93">
        <v>450000</v>
      </c>
      <c r="L131" s="93">
        <v>382500</v>
      </c>
      <c r="M131" s="93">
        <v>22500</v>
      </c>
    </row>
    <row r="132" spans="1:13" x14ac:dyDescent="0.3">
      <c r="A132" s="91" t="s">
        <v>993</v>
      </c>
      <c r="B132" s="91" t="s">
        <v>1011</v>
      </c>
      <c r="C132" s="91" t="s">
        <v>1116</v>
      </c>
      <c r="D132" s="91" t="s">
        <v>94</v>
      </c>
      <c r="E132" s="58"/>
      <c r="F132" s="92">
        <v>42564</v>
      </c>
      <c r="G132" s="92">
        <v>43549</v>
      </c>
      <c r="H132" s="58"/>
      <c r="I132" s="83"/>
      <c r="J132" s="93">
        <v>427500</v>
      </c>
      <c r="K132" s="93">
        <v>450000</v>
      </c>
      <c r="L132" s="93">
        <v>382500</v>
      </c>
      <c r="M132" s="93">
        <v>22500</v>
      </c>
    </row>
    <row r="133" spans="1:13" x14ac:dyDescent="0.3">
      <c r="A133" s="91" t="s">
        <v>993</v>
      </c>
      <c r="B133" s="91" t="s">
        <v>1011</v>
      </c>
      <c r="C133" s="91" t="s">
        <v>1118</v>
      </c>
      <c r="D133" s="91" t="s">
        <v>94</v>
      </c>
      <c r="E133" s="92">
        <v>44438</v>
      </c>
      <c r="F133" s="92">
        <v>43816</v>
      </c>
      <c r="G133" s="92">
        <v>44306</v>
      </c>
      <c r="H133" s="58"/>
      <c r="I133" s="94">
        <v>44438.621712962966</v>
      </c>
      <c r="J133" s="93">
        <v>427500</v>
      </c>
      <c r="K133" s="93">
        <v>450000</v>
      </c>
      <c r="L133" s="93">
        <v>382500</v>
      </c>
      <c r="M133" s="93">
        <v>22500</v>
      </c>
    </row>
    <row r="134" spans="1:13" x14ac:dyDescent="0.3">
      <c r="A134" s="91" t="s">
        <v>280</v>
      </c>
      <c r="B134" s="91" t="s">
        <v>418</v>
      </c>
      <c r="C134" s="91" t="s">
        <v>433</v>
      </c>
      <c r="D134" s="91" t="s">
        <v>94</v>
      </c>
      <c r="E134" s="92">
        <v>45021</v>
      </c>
      <c r="F134" s="92">
        <v>42713</v>
      </c>
      <c r="G134" s="92">
        <v>44188</v>
      </c>
      <c r="H134" s="58"/>
      <c r="I134" s="94">
        <v>45021.525034722225</v>
      </c>
      <c r="J134" s="93">
        <v>427724.44</v>
      </c>
      <c r="K134" s="93">
        <v>450236.25</v>
      </c>
      <c r="L134" s="93">
        <v>382700.81</v>
      </c>
      <c r="M134" s="93">
        <v>22511.81</v>
      </c>
    </row>
    <row r="135" spans="1:13" x14ac:dyDescent="0.3">
      <c r="A135" s="91" t="s">
        <v>1151</v>
      </c>
      <c r="B135" s="91" t="s">
        <v>1173</v>
      </c>
      <c r="C135" s="91" t="s">
        <v>1357</v>
      </c>
      <c r="D135" s="91" t="s">
        <v>94</v>
      </c>
      <c r="E135" s="92">
        <v>45146</v>
      </c>
      <c r="F135" s="92">
        <v>44862</v>
      </c>
      <c r="G135" s="92">
        <v>45145</v>
      </c>
      <c r="H135" s="58"/>
      <c r="I135" s="94">
        <v>45146.522928240738</v>
      </c>
      <c r="J135" s="93">
        <v>411167.25</v>
      </c>
      <c r="K135" s="93">
        <v>456852.5</v>
      </c>
      <c r="L135" s="93">
        <v>388324.62</v>
      </c>
      <c r="M135" s="93">
        <v>45685.25</v>
      </c>
    </row>
    <row r="136" spans="1:13" x14ac:dyDescent="0.3">
      <c r="A136" s="91" t="s">
        <v>1151</v>
      </c>
      <c r="B136" s="91" t="s">
        <v>1173</v>
      </c>
      <c r="C136" s="91" t="s">
        <v>1179</v>
      </c>
      <c r="D136" s="91" t="s">
        <v>94</v>
      </c>
      <c r="E136" s="92">
        <v>44867</v>
      </c>
      <c r="F136" s="92">
        <v>44860</v>
      </c>
      <c r="G136" s="92">
        <v>44860</v>
      </c>
      <c r="H136" s="58"/>
      <c r="I136" s="94">
        <v>44867.546944444446</v>
      </c>
      <c r="J136" s="93">
        <v>411255</v>
      </c>
      <c r="K136" s="93">
        <v>456950</v>
      </c>
      <c r="L136" s="93">
        <v>388407.5</v>
      </c>
      <c r="M136" s="93">
        <v>45695</v>
      </c>
    </row>
    <row r="137" spans="1:13" x14ac:dyDescent="0.3">
      <c r="A137" s="91" t="s">
        <v>1151</v>
      </c>
      <c r="B137" s="91" t="s">
        <v>1173</v>
      </c>
      <c r="C137" s="91" t="s">
        <v>1218</v>
      </c>
      <c r="D137" s="91" t="s">
        <v>94</v>
      </c>
      <c r="E137" s="92">
        <v>44848</v>
      </c>
      <c r="F137" s="92">
        <v>44848</v>
      </c>
      <c r="G137" s="92">
        <v>44848</v>
      </c>
      <c r="H137" s="58"/>
      <c r="I137" s="94">
        <v>44928.584363425929</v>
      </c>
      <c r="J137" s="93">
        <v>413787.73</v>
      </c>
      <c r="K137" s="93">
        <v>459764.14</v>
      </c>
      <c r="L137" s="93">
        <v>390799.51</v>
      </c>
      <c r="M137" s="93">
        <v>45976.41</v>
      </c>
    </row>
    <row r="138" spans="1:13" x14ac:dyDescent="0.3">
      <c r="A138" s="91" t="s">
        <v>993</v>
      </c>
      <c r="B138" s="91" t="s">
        <v>1011</v>
      </c>
      <c r="C138" s="91" t="s">
        <v>1057</v>
      </c>
      <c r="D138" s="91" t="s">
        <v>94</v>
      </c>
      <c r="E138" s="58"/>
      <c r="F138" s="92">
        <v>42786</v>
      </c>
      <c r="G138" s="92">
        <v>43595</v>
      </c>
      <c r="H138" s="58"/>
      <c r="I138" s="83"/>
      <c r="J138" s="93">
        <v>399491.51</v>
      </c>
      <c r="K138" s="93">
        <v>469990.01</v>
      </c>
      <c r="L138" s="93">
        <v>399491.51</v>
      </c>
      <c r="M138" s="93">
        <v>70498.5</v>
      </c>
    </row>
    <row r="139" spans="1:13" x14ac:dyDescent="0.3">
      <c r="A139" s="91" t="s">
        <v>92</v>
      </c>
      <c r="B139" s="91" t="s">
        <v>92</v>
      </c>
      <c r="C139" s="91" t="s">
        <v>257</v>
      </c>
      <c r="D139" s="91" t="s">
        <v>94</v>
      </c>
      <c r="E139" s="58"/>
      <c r="F139" s="92">
        <v>42783</v>
      </c>
      <c r="G139" s="92">
        <v>43600</v>
      </c>
      <c r="H139" s="58"/>
      <c r="I139" s="83"/>
      <c r="J139" s="93">
        <v>400566.75</v>
      </c>
      <c r="K139" s="93">
        <v>471255</v>
      </c>
      <c r="L139" s="93">
        <v>400566.75</v>
      </c>
      <c r="M139" s="93">
        <v>70688.25</v>
      </c>
    </row>
    <row r="140" spans="1:13" x14ac:dyDescent="0.3">
      <c r="A140" s="91" t="s">
        <v>280</v>
      </c>
      <c r="B140" s="91" t="s">
        <v>281</v>
      </c>
      <c r="C140" s="91" t="s">
        <v>356</v>
      </c>
      <c r="D140" s="91" t="s">
        <v>94</v>
      </c>
      <c r="E140" s="92">
        <v>43234</v>
      </c>
      <c r="F140" s="92">
        <v>42689</v>
      </c>
      <c r="G140" s="92">
        <v>42689</v>
      </c>
      <c r="H140" s="58"/>
      <c r="I140" s="94">
        <v>43235.374409722222</v>
      </c>
      <c r="J140" s="93">
        <v>447811</v>
      </c>
      <c r="K140" s="93">
        <v>471380</v>
      </c>
      <c r="L140" s="93">
        <v>400673</v>
      </c>
      <c r="M140" s="93">
        <v>23569</v>
      </c>
    </row>
    <row r="141" spans="1:13" x14ac:dyDescent="0.3">
      <c r="A141" s="91" t="s">
        <v>92</v>
      </c>
      <c r="B141" s="91" t="s">
        <v>92</v>
      </c>
      <c r="C141" s="91" t="s">
        <v>176</v>
      </c>
      <c r="D141" s="91" t="s">
        <v>94</v>
      </c>
      <c r="E141" s="58"/>
      <c r="F141" s="92">
        <v>42793</v>
      </c>
      <c r="G141" s="92">
        <v>44106</v>
      </c>
      <c r="H141" s="58"/>
      <c r="I141" s="94">
        <v>44109.499699074076</v>
      </c>
      <c r="J141" s="93">
        <v>401627.12</v>
      </c>
      <c r="K141" s="93">
        <v>472502.5</v>
      </c>
      <c r="L141" s="93">
        <v>401627.12</v>
      </c>
      <c r="M141" s="93">
        <v>70875.38</v>
      </c>
    </row>
    <row r="142" spans="1:13" x14ac:dyDescent="0.3">
      <c r="A142" s="91" t="s">
        <v>993</v>
      </c>
      <c r="B142" s="91" t="s">
        <v>994</v>
      </c>
      <c r="C142" s="91" t="s">
        <v>998</v>
      </c>
      <c r="D142" s="91" t="s">
        <v>94</v>
      </c>
      <c r="E142" s="92">
        <v>45182</v>
      </c>
      <c r="F142" s="92">
        <v>44719</v>
      </c>
      <c r="G142" s="92">
        <v>44719</v>
      </c>
      <c r="H142" s="58"/>
      <c r="I142" s="94">
        <v>45182.405104166668</v>
      </c>
      <c r="J142" s="93">
        <v>403665.13</v>
      </c>
      <c r="K142" s="93">
        <v>474900.15</v>
      </c>
      <c r="L142" s="93">
        <v>403665.13</v>
      </c>
      <c r="M142" s="93">
        <v>71235.02</v>
      </c>
    </row>
    <row r="143" spans="1:13" x14ac:dyDescent="0.3">
      <c r="A143" s="91" t="s">
        <v>544</v>
      </c>
      <c r="B143" s="91" t="s">
        <v>545</v>
      </c>
      <c r="C143" s="91" t="s">
        <v>565</v>
      </c>
      <c r="D143" s="91" t="s">
        <v>94</v>
      </c>
      <c r="E143" s="92">
        <v>43985</v>
      </c>
      <c r="F143" s="92">
        <v>43035</v>
      </c>
      <c r="G143" s="92">
        <v>43742</v>
      </c>
      <c r="H143" s="58"/>
      <c r="I143" s="94">
        <v>43985.477534722224</v>
      </c>
      <c r="J143" s="93">
        <v>452549.12</v>
      </c>
      <c r="K143" s="93">
        <v>476367.5</v>
      </c>
      <c r="L143" s="93">
        <v>404912.37</v>
      </c>
      <c r="M143" s="93">
        <v>23818.38</v>
      </c>
    </row>
    <row r="144" spans="1:13" x14ac:dyDescent="0.3">
      <c r="A144" s="91" t="s">
        <v>92</v>
      </c>
      <c r="B144" s="91" t="s">
        <v>92</v>
      </c>
      <c r="C144" s="91" t="s">
        <v>133</v>
      </c>
      <c r="D144" s="91" t="s">
        <v>94</v>
      </c>
      <c r="E144" s="58"/>
      <c r="F144" s="92">
        <v>42751</v>
      </c>
      <c r="G144" s="92">
        <v>43516</v>
      </c>
      <c r="H144" s="58"/>
      <c r="I144" s="83"/>
      <c r="J144" s="93">
        <v>406470</v>
      </c>
      <c r="K144" s="93">
        <v>478200</v>
      </c>
      <c r="L144" s="93">
        <v>406470</v>
      </c>
      <c r="M144" s="93">
        <v>71730</v>
      </c>
    </row>
    <row r="145" spans="1:13" x14ac:dyDescent="0.3">
      <c r="A145" s="91" t="s">
        <v>647</v>
      </c>
      <c r="B145" s="91" t="s">
        <v>647</v>
      </c>
      <c r="C145" s="91" t="s">
        <v>696</v>
      </c>
      <c r="D145" s="91" t="s">
        <v>94</v>
      </c>
      <c r="E145" s="58"/>
      <c r="F145" s="92">
        <v>43445</v>
      </c>
      <c r="G145" s="92">
        <v>43691</v>
      </c>
      <c r="H145" s="58"/>
      <c r="I145" s="94">
        <v>43752.550949074073</v>
      </c>
      <c r="J145" s="93">
        <v>407298.2</v>
      </c>
      <c r="K145" s="93">
        <v>479174.35</v>
      </c>
      <c r="L145" s="93">
        <v>407298.2</v>
      </c>
      <c r="M145" s="93">
        <v>71876.149999999994</v>
      </c>
    </row>
    <row r="146" spans="1:13" x14ac:dyDescent="0.3">
      <c r="A146" s="91" t="s">
        <v>1151</v>
      </c>
      <c r="B146" s="91" t="s">
        <v>1173</v>
      </c>
      <c r="C146" s="91" t="s">
        <v>1243</v>
      </c>
      <c r="D146" s="91" t="s">
        <v>94</v>
      </c>
      <c r="E146" s="92">
        <v>44893</v>
      </c>
      <c r="F146" s="92">
        <v>44832</v>
      </c>
      <c r="G146" s="92">
        <v>44832</v>
      </c>
      <c r="H146" s="58"/>
      <c r="I146" s="94">
        <v>44900.460381944446</v>
      </c>
      <c r="J146" s="93">
        <v>431955</v>
      </c>
      <c r="K146" s="93">
        <v>479950</v>
      </c>
      <c r="L146" s="93">
        <v>407957.5</v>
      </c>
      <c r="M146" s="93">
        <v>47995</v>
      </c>
    </row>
    <row r="147" spans="1:13" x14ac:dyDescent="0.3">
      <c r="A147" s="91" t="s">
        <v>92</v>
      </c>
      <c r="B147" s="91" t="s">
        <v>92</v>
      </c>
      <c r="C147" s="91" t="s">
        <v>216</v>
      </c>
      <c r="D147" s="91" t="s">
        <v>94</v>
      </c>
      <c r="E147" s="92">
        <v>43551</v>
      </c>
      <c r="F147" s="92">
        <v>42745</v>
      </c>
      <c r="G147" s="92">
        <v>43549</v>
      </c>
      <c r="H147" s="58"/>
      <c r="I147" s="94">
        <v>43553.368657407409</v>
      </c>
      <c r="J147" s="93">
        <v>407959.06</v>
      </c>
      <c r="K147" s="93">
        <v>479951.83</v>
      </c>
      <c r="L147" s="93">
        <v>407959.06</v>
      </c>
      <c r="M147" s="93">
        <v>71992.77</v>
      </c>
    </row>
    <row r="148" spans="1:13" x14ac:dyDescent="0.3">
      <c r="A148" s="91" t="s">
        <v>993</v>
      </c>
      <c r="B148" s="91" t="s">
        <v>1011</v>
      </c>
      <c r="C148" s="91" t="s">
        <v>1075</v>
      </c>
      <c r="D148" s="91" t="s">
        <v>94</v>
      </c>
      <c r="E148" s="92">
        <v>44098</v>
      </c>
      <c r="F148" s="92">
        <v>43354</v>
      </c>
      <c r="G148" s="92">
        <v>43700</v>
      </c>
      <c r="H148" s="58"/>
      <c r="I148" s="94">
        <v>44271.524884259263</v>
      </c>
      <c r="J148" s="93">
        <v>407995.82</v>
      </c>
      <c r="K148" s="93">
        <v>479995.08</v>
      </c>
      <c r="L148" s="93">
        <v>407995.82</v>
      </c>
      <c r="M148" s="93">
        <v>71999.259999999995</v>
      </c>
    </row>
    <row r="149" spans="1:13" x14ac:dyDescent="0.3">
      <c r="A149" s="91" t="s">
        <v>92</v>
      </c>
      <c r="B149" s="91" t="s">
        <v>92</v>
      </c>
      <c r="C149" s="91" t="s">
        <v>242</v>
      </c>
      <c r="D149" s="91" t="s">
        <v>94</v>
      </c>
      <c r="E149" s="58"/>
      <c r="F149" s="92">
        <v>43385</v>
      </c>
      <c r="G149" s="92">
        <v>43766</v>
      </c>
      <c r="H149" s="58"/>
      <c r="I149" s="94">
        <v>43773.605115740742</v>
      </c>
      <c r="J149" s="93">
        <v>408621</v>
      </c>
      <c r="K149" s="93">
        <v>480730.59</v>
      </c>
      <c r="L149" s="93">
        <v>408621</v>
      </c>
      <c r="M149" s="93">
        <v>72109.59</v>
      </c>
    </row>
    <row r="150" spans="1:13" x14ac:dyDescent="0.3">
      <c r="A150" s="91" t="s">
        <v>1151</v>
      </c>
      <c r="B150" s="91" t="s">
        <v>1173</v>
      </c>
      <c r="C150" s="91" t="s">
        <v>1201</v>
      </c>
      <c r="D150" s="91" t="s">
        <v>94</v>
      </c>
      <c r="E150" s="92">
        <v>45021</v>
      </c>
      <c r="F150" s="92">
        <v>45016</v>
      </c>
      <c r="G150" s="92">
        <v>45016</v>
      </c>
      <c r="H150" s="58"/>
      <c r="I150" s="94">
        <v>45103.547893518517</v>
      </c>
      <c r="J150" s="93">
        <v>432774</v>
      </c>
      <c r="K150" s="93">
        <v>480860</v>
      </c>
      <c r="L150" s="93">
        <v>408731</v>
      </c>
      <c r="M150" s="93">
        <v>48086</v>
      </c>
    </row>
    <row r="151" spans="1:13" x14ac:dyDescent="0.3">
      <c r="A151" s="91" t="s">
        <v>92</v>
      </c>
      <c r="B151" s="91" t="s">
        <v>92</v>
      </c>
      <c r="C151" s="91" t="s">
        <v>198</v>
      </c>
      <c r="D151" s="91" t="s">
        <v>94</v>
      </c>
      <c r="E151" s="92">
        <v>44356</v>
      </c>
      <c r="F151" s="92">
        <v>43615</v>
      </c>
      <c r="G151" s="92">
        <v>44309</v>
      </c>
      <c r="H151" s="58"/>
      <c r="I151" s="94">
        <v>44551.547106481485</v>
      </c>
      <c r="J151" s="93">
        <v>412227.26</v>
      </c>
      <c r="K151" s="93">
        <v>484973.25</v>
      </c>
      <c r="L151" s="93">
        <v>412227.26</v>
      </c>
      <c r="M151" s="93">
        <v>72745.990000000005</v>
      </c>
    </row>
    <row r="152" spans="1:13" x14ac:dyDescent="0.3">
      <c r="A152" s="91" t="s">
        <v>773</v>
      </c>
      <c r="B152" s="91" t="s">
        <v>773</v>
      </c>
      <c r="C152" s="91" t="s">
        <v>917</v>
      </c>
      <c r="D152" s="91" t="s">
        <v>94</v>
      </c>
      <c r="E152" s="92">
        <v>44565</v>
      </c>
      <c r="F152" s="92">
        <v>43971</v>
      </c>
      <c r="G152" s="92">
        <v>43971</v>
      </c>
      <c r="H152" s="58"/>
      <c r="I152" s="94">
        <v>44594.520104166666</v>
      </c>
      <c r="J152" s="93">
        <v>412834.37</v>
      </c>
      <c r="K152" s="93">
        <v>485687.5</v>
      </c>
      <c r="L152" s="93">
        <v>412834.37</v>
      </c>
      <c r="M152" s="93">
        <v>72853.13</v>
      </c>
    </row>
    <row r="153" spans="1:13" x14ac:dyDescent="0.3">
      <c r="A153" s="91" t="s">
        <v>92</v>
      </c>
      <c r="B153" s="91" t="s">
        <v>92</v>
      </c>
      <c r="C153" s="91" t="s">
        <v>241</v>
      </c>
      <c r="D153" s="91" t="s">
        <v>94</v>
      </c>
      <c r="E153" s="58"/>
      <c r="F153" s="92">
        <v>42760</v>
      </c>
      <c r="G153" s="92">
        <v>43535</v>
      </c>
      <c r="H153" s="58"/>
      <c r="I153" s="83"/>
      <c r="J153" s="93">
        <v>413815.56</v>
      </c>
      <c r="K153" s="93">
        <v>486841.84</v>
      </c>
      <c r="L153" s="93">
        <v>413815.56</v>
      </c>
      <c r="M153" s="93">
        <v>73026.28</v>
      </c>
    </row>
    <row r="154" spans="1:13" x14ac:dyDescent="0.3">
      <c r="A154" s="91" t="s">
        <v>92</v>
      </c>
      <c r="B154" s="91" t="s">
        <v>92</v>
      </c>
      <c r="C154" s="91" t="s">
        <v>270</v>
      </c>
      <c r="D154" s="91" t="s">
        <v>94</v>
      </c>
      <c r="E154" s="58"/>
      <c r="F154" s="92">
        <v>42751</v>
      </c>
      <c r="G154" s="92">
        <v>43551</v>
      </c>
      <c r="H154" s="58"/>
      <c r="I154" s="83"/>
      <c r="J154" s="93">
        <v>414769.91999999998</v>
      </c>
      <c r="K154" s="93">
        <v>487964.61</v>
      </c>
      <c r="L154" s="93">
        <v>414769.91999999998</v>
      </c>
      <c r="M154" s="93">
        <v>73194.69</v>
      </c>
    </row>
    <row r="155" spans="1:13" x14ac:dyDescent="0.3">
      <c r="A155" s="91" t="s">
        <v>1151</v>
      </c>
      <c r="B155" s="91" t="s">
        <v>1173</v>
      </c>
      <c r="C155" s="91" t="s">
        <v>1261</v>
      </c>
      <c r="D155" s="91" t="s">
        <v>94</v>
      </c>
      <c r="E155" s="92">
        <v>44838</v>
      </c>
      <c r="F155" s="92">
        <v>44819</v>
      </c>
      <c r="G155" s="92">
        <v>44819</v>
      </c>
      <c r="H155" s="58"/>
      <c r="I155" s="94">
        <v>45064.455011574071</v>
      </c>
      <c r="J155" s="93">
        <v>439977.86</v>
      </c>
      <c r="K155" s="93">
        <v>488864.29</v>
      </c>
      <c r="L155" s="93">
        <v>415534.64</v>
      </c>
      <c r="M155" s="93">
        <v>48886.43</v>
      </c>
    </row>
    <row r="156" spans="1:13" x14ac:dyDescent="0.3">
      <c r="A156" s="91" t="s">
        <v>1151</v>
      </c>
      <c r="B156" s="91" t="s">
        <v>1173</v>
      </c>
      <c r="C156" s="91" t="s">
        <v>1306</v>
      </c>
      <c r="D156" s="91" t="s">
        <v>94</v>
      </c>
      <c r="E156" s="92">
        <v>45034</v>
      </c>
      <c r="F156" s="92">
        <v>44914</v>
      </c>
      <c r="G156" s="92">
        <v>45030</v>
      </c>
      <c r="H156" s="58"/>
      <c r="I156" s="94">
        <v>45068.507025462961</v>
      </c>
      <c r="J156" s="93">
        <v>440336.25</v>
      </c>
      <c r="K156" s="93">
        <v>489262.5</v>
      </c>
      <c r="L156" s="93">
        <v>415873.12</v>
      </c>
      <c r="M156" s="93">
        <v>48926.25</v>
      </c>
    </row>
    <row r="157" spans="1:13" x14ac:dyDescent="0.3">
      <c r="A157" s="91" t="s">
        <v>1151</v>
      </c>
      <c r="B157" s="91" t="s">
        <v>1173</v>
      </c>
      <c r="C157" s="91" t="s">
        <v>1336</v>
      </c>
      <c r="D157" s="91" t="s">
        <v>94</v>
      </c>
      <c r="E157" s="58"/>
      <c r="F157" s="92">
        <v>44833</v>
      </c>
      <c r="G157" s="92">
        <v>45090</v>
      </c>
      <c r="H157" s="58"/>
      <c r="I157" s="94">
        <v>45090.563726851855</v>
      </c>
      <c r="J157" s="93">
        <v>440938.8</v>
      </c>
      <c r="K157" s="93">
        <v>489932</v>
      </c>
      <c r="L157" s="93">
        <v>416442.2</v>
      </c>
      <c r="M157" s="93">
        <v>48993.2</v>
      </c>
    </row>
    <row r="158" spans="1:13" x14ac:dyDescent="0.3">
      <c r="A158" s="91" t="s">
        <v>92</v>
      </c>
      <c r="B158" s="91" t="s">
        <v>92</v>
      </c>
      <c r="C158" s="91" t="s">
        <v>187</v>
      </c>
      <c r="D158" s="91" t="s">
        <v>94</v>
      </c>
      <c r="E158" s="58"/>
      <c r="F158" s="92">
        <v>43427</v>
      </c>
      <c r="G158" s="92">
        <v>43712</v>
      </c>
      <c r="H158" s="58"/>
      <c r="I158" s="83"/>
      <c r="J158" s="93">
        <v>416973.87</v>
      </c>
      <c r="K158" s="93">
        <v>490557.5</v>
      </c>
      <c r="L158" s="93">
        <v>416973.87</v>
      </c>
      <c r="M158" s="93">
        <v>73583.63</v>
      </c>
    </row>
    <row r="159" spans="1:13" x14ac:dyDescent="0.3">
      <c r="A159" s="91" t="s">
        <v>773</v>
      </c>
      <c r="B159" s="91" t="s">
        <v>773</v>
      </c>
      <c r="C159" s="91" t="s">
        <v>919</v>
      </c>
      <c r="D159" s="91" t="s">
        <v>94</v>
      </c>
      <c r="E159" s="92">
        <v>44740</v>
      </c>
      <c r="F159" s="92">
        <v>44118</v>
      </c>
      <c r="G159" s="92">
        <v>44400</v>
      </c>
      <c r="H159" s="58"/>
      <c r="I159" s="94">
        <v>44781.516099537039</v>
      </c>
      <c r="J159" s="93">
        <v>417562.5</v>
      </c>
      <c r="K159" s="93">
        <v>491250</v>
      </c>
      <c r="L159" s="93">
        <v>417562.5</v>
      </c>
      <c r="M159" s="93">
        <v>73687.5</v>
      </c>
    </row>
    <row r="160" spans="1:13" x14ac:dyDescent="0.3">
      <c r="A160" s="91" t="s">
        <v>1151</v>
      </c>
      <c r="B160" s="91" t="s">
        <v>1173</v>
      </c>
      <c r="C160" s="91" t="s">
        <v>1194</v>
      </c>
      <c r="D160" s="91" t="s">
        <v>94</v>
      </c>
      <c r="E160" s="92">
        <v>44867</v>
      </c>
      <c r="F160" s="92">
        <v>44860</v>
      </c>
      <c r="G160" s="92">
        <v>44860</v>
      </c>
      <c r="H160" s="58"/>
      <c r="I160" s="94">
        <v>44867.545902777776</v>
      </c>
      <c r="J160" s="93">
        <v>442254.37</v>
      </c>
      <c r="K160" s="93">
        <v>491393.75</v>
      </c>
      <c r="L160" s="93">
        <v>417684.68</v>
      </c>
      <c r="M160" s="93">
        <v>49139.38</v>
      </c>
    </row>
    <row r="161" spans="1:13" x14ac:dyDescent="0.3">
      <c r="A161" s="91" t="s">
        <v>993</v>
      </c>
      <c r="B161" s="91" t="s">
        <v>1011</v>
      </c>
      <c r="C161" s="91" t="s">
        <v>1099</v>
      </c>
      <c r="D161" s="91" t="s">
        <v>94</v>
      </c>
      <c r="E161" s="58"/>
      <c r="F161" s="92">
        <v>42562</v>
      </c>
      <c r="G161" s="92">
        <v>43403</v>
      </c>
      <c r="H161" s="58"/>
      <c r="I161" s="83"/>
      <c r="J161" s="93">
        <v>468683.88</v>
      </c>
      <c r="K161" s="93">
        <v>493351.45</v>
      </c>
      <c r="L161" s="93">
        <v>419348.73</v>
      </c>
      <c r="M161" s="93">
        <v>24667.57</v>
      </c>
    </row>
    <row r="162" spans="1:13" x14ac:dyDescent="0.3">
      <c r="A162" s="91" t="s">
        <v>647</v>
      </c>
      <c r="B162" s="91" t="s">
        <v>647</v>
      </c>
      <c r="C162" s="91" t="s">
        <v>668</v>
      </c>
      <c r="D162" s="91" t="s">
        <v>94</v>
      </c>
      <c r="E162" s="58"/>
      <c r="F162" s="92">
        <v>43451</v>
      </c>
      <c r="G162" s="92">
        <v>43717</v>
      </c>
      <c r="H162" s="58"/>
      <c r="I162" s="83"/>
      <c r="J162" s="93">
        <v>419878.75</v>
      </c>
      <c r="K162" s="93">
        <v>493975</v>
      </c>
      <c r="L162" s="93">
        <v>419878.75</v>
      </c>
      <c r="M162" s="93">
        <v>74096.25</v>
      </c>
    </row>
    <row r="163" spans="1:13" x14ac:dyDescent="0.3">
      <c r="A163" s="91" t="s">
        <v>1151</v>
      </c>
      <c r="B163" s="91" t="s">
        <v>1173</v>
      </c>
      <c r="C163" s="91" t="s">
        <v>1205</v>
      </c>
      <c r="D163" s="91" t="s">
        <v>94</v>
      </c>
      <c r="E163" s="92">
        <v>44867</v>
      </c>
      <c r="F163" s="92">
        <v>44860</v>
      </c>
      <c r="G163" s="92">
        <v>44860</v>
      </c>
      <c r="H163" s="58"/>
      <c r="I163" s="94">
        <v>45148.369768518518</v>
      </c>
      <c r="J163" s="93">
        <v>445851</v>
      </c>
      <c r="K163" s="93">
        <v>495390</v>
      </c>
      <c r="L163" s="93">
        <v>421081.5</v>
      </c>
      <c r="M163" s="93">
        <v>49539</v>
      </c>
    </row>
    <row r="164" spans="1:13" x14ac:dyDescent="0.3">
      <c r="A164" s="91" t="s">
        <v>1151</v>
      </c>
      <c r="B164" s="91" t="s">
        <v>1173</v>
      </c>
      <c r="C164" s="91" t="s">
        <v>1220</v>
      </c>
      <c r="D164" s="91" t="s">
        <v>94</v>
      </c>
      <c r="E164" s="58"/>
      <c r="F164" s="92">
        <v>44831</v>
      </c>
      <c r="G164" s="92">
        <v>45016</v>
      </c>
      <c r="H164" s="58"/>
      <c r="I164" s="94">
        <v>45016.435277777775</v>
      </c>
      <c r="J164" s="93">
        <v>447737.14</v>
      </c>
      <c r="K164" s="93">
        <v>497485.71</v>
      </c>
      <c r="L164" s="93">
        <v>422862.85</v>
      </c>
      <c r="M164" s="93">
        <v>49748.57</v>
      </c>
    </row>
    <row r="165" spans="1:13" x14ac:dyDescent="0.3">
      <c r="A165" s="91" t="s">
        <v>1151</v>
      </c>
      <c r="B165" s="91" t="s">
        <v>1173</v>
      </c>
      <c r="C165" s="91" t="s">
        <v>1213</v>
      </c>
      <c r="D165" s="91" t="s">
        <v>94</v>
      </c>
      <c r="E165" s="92">
        <v>44841</v>
      </c>
      <c r="F165" s="92">
        <v>44841</v>
      </c>
      <c r="G165" s="92">
        <v>44841</v>
      </c>
      <c r="H165" s="58"/>
      <c r="I165" s="94">
        <v>45107.3671875</v>
      </c>
      <c r="J165" s="93">
        <v>448931.25</v>
      </c>
      <c r="K165" s="93">
        <v>498812.5</v>
      </c>
      <c r="L165" s="93">
        <v>423990.62</v>
      </c>
      <c r="M165" s="93">
        <v>49881.25</v>
      </c>
    </row>
    <row r="166" spans="1:13" x14ac:dyDescent="0.3">
      <c r="A166" s="91" t="s">
        <v>1151</v>
      </c>
      <c r="B166" s="91" t="s">
        <v>1173</v>
      </c>
      <c r="C166" s="91" t="s">
        <v>1177</v>
      </c>
      <c r="D166" s="91" t="s">
        <v>94</v>
      </c>
      <c r="E166" s="92">
        <v>44838</v>
      </c>
      <c r="F166" s="92">
        <v>44819</v>
      </c>
      <c r="G166" s="92">
        <v>44819</v>
      </c>
      <c r="H166" s="58"/>
      <c r="I166" s="94">
        <v>44838.414710648147</v>
      </c>
      <c r="J166" s="93">
        <v>449091</v>
      </c>
      <c r="K166" s="93">
        <v>498990</v>
      </c>
      <c r="L166" s="93">
        <v>424141.5</v>
      </c>
      <c r="M166" s="93">
        <v>49899</v>
      </c>
    </row>
    <row r="167" spans="1:13" x14ac:dyDescent="0.3">
      <c r="A167" s="91" t="s">
        <v>1151</v>
      </c>
      <c r="B167" s="91" t="s">
        <v>1173</v>
      </c>
      <c r="C167" s="91" t="s">
        <v>1265</v>
      </c>
      <c r="D167" s="91" t="s">
        <v>94</v>
      </c>
      <c r="E167" s="92">
        <v>44965</v>
      </c>
      <c r="F167" s="92">
        <v>44945</v>
      </c>
      <c r="G167" s="92">
        <v>44945</v>
      </c>
      <c r="H167" s="58"/>
      <c r="I167" s="94">
        <v>45113.317812499998</v>
      </c>
      <c r="J167" s="93">
        <v>449392.5</v>
      </c>
      <c r="K167" s="93">
        <v>499325</v>
      </c>
      <c r="L167" s="93">
        <v>424426.25</v>
      </c>
      <c r="M167" s="93">
        <v>49932.5</v>
      </c>
    </row>
    <row r="168" spans="1:13" x14ac:dyDescent="0.3">
      <c r="A168" s="91" t="s">
        <v>1151</v>
      </c>
      <c r="B168" s="91" t="s">
        <v>1173</v>
      </c>
      <c r="C168" s="91" t="s">
        <v>1234</v>
      </c>
      <c r="D168" s="91" t="s">
        <v>94</v>
      </c>
      <c r="E168" s="92">
        <v>44838</v>
      </c>
      <c r="F168" s="92">
        <v>44819</v>
      </c>
      <c r="G168" s="92">
        <v>44819</v>
      </c>
      <c r="H168" s="58"/>
      <c r="I168" s="94">
        <v>44937.389201388891</v>
      </c>
      <c r="J168" s="93">
        <v>450207</v>
      </c>
      <c r="K168" s="93">
        <v>500230</v>
      </c>
      <c r="L168" s="93">
        <v>425195.5</v>
      </c>
      <c r="M168" s="93">
        <v>50023</v>
      </c>
    </row>
    <row r="169" spans="1:13" x14ac:dyDescent="0.3">
      <c r="A169" s="91" t="s">
        <v>1151</v>
      </c>
      <c r="B169" s="91" t="s">
        <v>1173</v>
      </c>
      <c r="C169" s="91" t="s">
        <v>1238</v>
      </c>
      <c r="D169" s="91" t="s">
        <v>94</v>
      </c>
      <c r="E169" s="92">
        <v>44867</v>
      </c>
      <c r="F169" s="92">
        <v>44860</v>
      </c>
      <c r="G169" s="92">
        <v>44860</v>
      </c>
      <c r="H169" s="58"/>
      <c r="I169" s="94">
        <v>45030.375983796293</v>
      </c>
      <c r="J169" s="93">
        <v>450775.12</v>
      </c>
      <c r="K169" s="93">
        <v>500861.25</v>
      </c>
      <c r="L169" s="93">
        <v>425732.06</v>
      </c>
      <c r="M169" s="93">
        <v>50086.13</v>
      </c>
    </row>
    <row r="170" spans="1:13" x14ac:dyDescent="0.3">
      <c r="A170" s="91" t="s">
        <v>1151</v>
      </c>
      <c r="B170" s="91" t="s">
        <v>1173</v>
      </c>
      <c r="C170" s="91" t="s">
        <v>1266</v>
      </c>
      <c r="D170" s="91" t="s">
        <v>94</v>
      </c>
      <c r="E170" s="92">
        <v>45226</v>
      </c>
      <c r="F170" s="92">
        <v>44859</v>
      </c>
      <c r="G170" s="92">
        <v>44970</v>
      </c>
      <c r="H170" s="58"/>
      <c r="I170" s="94">
        <v>45226.517546296294</v>
      </c>
      <c r="J170" s="93">
        <v>450832.5</v>
      </c>
      <c r="K170" s="93">
        <v>500925</v>
      </c>
      <c r="L170" s="93">
        <v>425786.25</v>
      </c>
      <c r="M170" s="93">
        <v>50092.5</v>
      </c>
    </row>
    <row r="171" spans="1:13" x14ac:dyDescent="0.3">
      <c r="A171" s="91" t="s">
        <v>773</v>
      </c>
      <c r="B171" s="91" t="s">
        <v>773</v>
      </c>
      <c r="C171" s="91" t="s">
        <v>928</v>
      </c>
      <c r="D171" s="91" t="s">
        <v>94</v>
      </c>
      <c r="E171" s="92">
        <v>44273</v>
      </c>
      <c r="F171" s="92">
        <v>43977</v>
      </c>
      <c r="G171" s="92">
        <v>43977</v>
      </c>
      <c r="H171" s="58"/>
      <c r="I171" s="94">
        <v>44383.564236111109</v>
      </c>
      <c r="J171" s="93">
        <v>426168.75</v>
      </c>
      <c r="K171" s="93">
        <v>501375</v>
      </c>
      <c r="L171" s="93">
        <v>426168.75</v>
      </c>
      <c r="M171" s="93">
        <v>75206.25</v>
      </c>
    </row>
    <row r="172" spans="1:13" x14ac:dyDescent="0.3">
      <c r="A172" s="91" t="s">
        <v>1151</v>
      </c>
      <c r="B172" s="91" t="s">
        <v>1173</v>
      </c>
      <c r="C172" s="91" t="s">
        <v>1197</v>
      </c>
      <c r="D172" s="91" t="s">
        <v>94</v>
      </c>
      <c r="E172" s="92">
        <v>44867</v>
      </c>
      <c r="F172" s="92">
        <v>44860</v>
      </c>
      <c r="G172" s="92">
        <v>44860</v>
      </c>
      <c r="H172" s="58"/>
      <c r="I172" s="94">
        <v>44994.412268518521</v>
      </c>
      <c r="J172" s="93">
        <v>452362.5</v>
      </c>
      <c r="K172" s="93">
        <v>502625</v>
      </c>
      <c r="L172" s="93">
        <v>427231.25</v>
      </c>
      <c r="M172" s="93">
        <v>50262.5</v>
      </c>
    </row>
    <row r="173" spans="1:13" x14ac:dyDescent="0.3">
      <c r="A173" s="91" t="s">
        <v>1151</v>
      </c>
      <c r="B173" s="91" t="s">
        <v>1173</v>
      </c>
      <c r="C173" s="91" t="s">
        <v>1189</v>
      </c>
      <c r="D173" s="91" t="s">
        <v>94</v>
      </c>
      <c r="E173" s="92">
        <v>44984</v>
      </c>
      <c r="F173" s="92">
        <v>44819</v>
      </c>
      <c r="G173" s="92">
        <v>44819</v>
      </c>
      <c r="H173" s="58"/>
      <c r="I173" s="94">
        <v>44986.53601851852</v>
      </c>
      <c r="J173" s="93">
        <v>452425.5</v>
      </c>
      <c r="K173" s="93">
        <v>502695</v>
      </c>
      <c r="L173" s="93">
        <v>427290.75</v>
      </c>
      <c r="M173" s="93">
        <v>50269.5</v>
      </c>
    </row>
    <row r="174" spans="1:13" x14ac:dyDescent="0.3">
      <c r="A174" s="91" t="s">
        <v>773</v>
      </c>
      <c r="B174" s="91" t="s">
        <v>773</v>
      </c>
      <c r="C174" s="91" t="s">
        <v>931</v>
      </c>
      <c r="D174" s="91" t="s">
        <v>94</v>
      </c>
      <c r="E174" s="92">
        <v>45084</v>
      </c>
      <c r="F174" s="92">
        <v>43962</v>
      </c>
      <c r="G174" s="92">
        <v>43962</v>
      </c>
      <c r="H174" s="58"/>
      <c r="I174" s="94">
        <v>45188.474074074074</v>
      </c>
      <c r="J174" s="93">
        <v>427383.57</v>
      </c>
      <c r="K174" s="93">
        <v>502804.2</v>
      </c>
      <c r="L174" s="93">
        <v>427383.57</v>
      </c>
      <c r="M174" s="93">
        <v>75420.63</v>
      </c>
    </row>
    <row r="175" spans="1:13" x14ac:dyDescent="0.3">
      <c r="A175" s="91" t="s">
        <v>1151</v>
      </c>
      <c r="B175" s="91" t="s">
        <v>1173</v>
      </c>
      <c r="C175" s="91" t="s">
        <v>1257</v>
      </c>
      <c r="D175" s="91" t="s">
        <v>94</v>
      </c>
      <c r="E175" s="58"/>
      <c r="F175" s="92">
        <v>44831</v>
      </c>
      <c r="G175" s="92">
        <v>44869</v>
      </c>
      <c r="H175" s="58"/>
      <c r="I175" s="94">
        <v>44873.375092592592</v>
      </c>
      <c r="J175" s="93">
        <v>453656.34</v>
      </c>
      <c r="K175" s="93">
        <v>504062.6</v>
      </c>
      <c r="L175" s="93">
        <v>428453.21</v>
      </c>
      <c r="M175" s="93">
        <v>50406.26</v>
      </c>
    </row>
    <row r="176" spans="1:13" x14ac:dyDescent="0.3">
      <c r="A176" s="91" t="s">
        <v>773</v>
      </c>
      <c r="B176" s="91" t="s">
        <v>773</v>
      </c>
      <c r="C176" s="91" t="s">
        <v>927</v>
      </c>
      <c r="D176" s="91" t="s">
        <v>94</v>
      </c>
      <c r="E176" s="92">
        <v>44327</v>
      </c>
      <c r="F176" s="92">
        <v>44069</v>
      </c>
      <c r="G176" s="92">
        <v>44195</v>
      </c>
      <c r="H176" s="58"/>
      <c r="I176" s="94">
        <v>44327.303182870368</v>
      </c>
      <c r="J176" s="93">
        <v>428604</v>
      </c>
      <c r="K176" s="93">
        <v>504240</v>
      </c>
      <c r="L176" s="93">
        <v>428604</v>
      </c>
      <c r="M176" s="93">
        <v>75636</v>
      </c>
    </row>
    <row r="177" spans="1:13" x14ac:dyDescent="0.3">
      <c r="A177" s="91" t="s">
        <v>647</v>
      </c>
      <c r="B177" s="91" t="s">
        <v>647</v>
      </c>
      <c r="C177" s="91" t="s">
        <v>672</v>
      </c>
      <c r="D177" s="91" t="s">
        <v>94</v>
      </c>
      <c r="E177" s="58"/>
      <c r="F177" s="92">
        <v>42781</v>
      </c>
      <c r="G177" s="92">
        <v>43546</v>
      </c>
      <c r="H177" s="58"/>
      <c r="I177" s="83"/>
      <c r="J177" s="93">
        <v>429940.62</v>
      </c>
      <c r="K177" s="93">
        <v>505812.5</v>
      </c>
      <c r="L177" s="93">
        <v>429940.62</v>
      </c>
      <c r="M177" s="93">
        <v>75871.88</v>
      </c>
    </row>
    <row r="178" spans="1:13" x14ac:dyDescent="0.3">
      <c r="A178" s="91" t="s">
        <v>1151</v>
      </c>
      <c r="B178" s="91" t="s">
        <v>1173</v>
      </c>
      <c r="C178" s="91" t="s">
        <v>1250</v>
      </c>
      <c r="D178" s="91" t="s">
        <v>94</v>
      </c>
      <c r="E178" s="92">
        <v>44931</v>
      </c>
      <c r="F178" s="92">
        <v>44931</v>
      </c>
      <c r="G178" s="92">
        <v>44931</v>
      </c>
      <c r="H178" s="58"/>
      <c r="I178" s="94">
        <v>45114.446539351855</v>
      </c>
      <c r="J178" s="93">
        <v>455839.88</v>
      </c>
      <c r="K178" s="93">
        <v>506488.76</v>
      </c>
      <c r="L178" s="93">
        <v>430515.44</v>
      </c>
      <c r="M178" s="93">
        <v>50648.88</v>
      </c>
    </row>
    <row r="179" spans="1:13" x14ac:dyDescent="0.3">
      <c r="A179" s="91" t="s">
        <v>1151</v>
      </c>
      <c r="B179" s="91" t="s">
        <v>1173</v>
      </c>
      <c r="C179" s="91" t="s">
        <v>1253</v>
      </c>
      <c r="D179" s="91" t="s">
        <v>94</v>
      </c>
      <c r="E179" s="92">
        <v>44992</v>
      </c>
      <c r="F179" s="92">
        <v>44848</v>
      </c>
      <c r="G179" s="92">
        <v>44848</v>
      </c>
      <c r="H179" s="58"/>
      <c r="I179" s="94">
        <v>45120.389722222222</v>
      </c>
      <c r="J179" s="93">
        <v>455895</v>
      </c>
      <c r="K179" s="93">
        <v>506550</v>
      </c>
      <c r="L179" s="93">
        <v>430567.5</v>
      </c>
      <c r="M179" s="93">
        <v>50655</v>
      </c>
    </row>
    <row r="180" spans="1:13" x14ac:dyDescent="0.3">
      <c r="A180" s="91" t="s">
        <v>993</v>
      </c>
      <c r="B180" s="91" t="s">
        <v>1011</v>
      </c>
      <c r="C180" s="91" t="s">
        <v>1137</v>
      </c>
      <c r="D180" s="91" t="s">
        <v>94</v>
      </c>
      <c r="E180" s="58"/>
      <c r="F180" s="92">
        <v>42775</v>
      </c>
      <c r="G180" s="92">
        <v>43614</v>
      </c>
      <c r="H180" s="58"/>
      <c r="I180" s="83"/>
      <c r="J180" s="93">
        <v>430596.61</v>
      </c>
      <c r="K180" s="93">
        <v>506584.25</v>
      </c>
      <c r="L180" s="93">
        <v>430596.61</v>
      </c>
      <c r="M180" s="93">
        <v>75987.64</v>
      </c>
    </row>
    <row r="181" spans="1:13" x14ac:dyDescent="0.3">
      <c r="A181" s="91" t="s">
        <v>1151</v>
      </c>
      <c r="B181" s="91" t="s">
        <v>1173</v>
      </c>
      <c r="C181" s="91" t="s">
        <v>1255</v>
      </c>
      <c r="D181" s="91" t="s">
        <v>94</v>
      </c>
      <c r="E181" s="92">
        <v>45107</v>
      </c>
      <c r="F181" s="92">
        <v>44860</v>
      </c>
      <c r="G181" s="92">
        <v>45012</v>
      </c>
      <c r="H181" s="58"/>
      <c r="I181" s="94">
        <v>45107.364398148151</v>
      </c>
      <c r="J181" s="93">
        <v>456660</v>
      </c>
      <c r="K181" s="93">
        <v>507400</v>
      </c>
      <c r="L181" s="93">
        <v>431290</v>
      </c>
      <c r="M181" s="93">
        <v>50740</v>
      </c>
    </row>
    <row r="182" spans="1:13" x14ac:dyDescent="0.3">
      <c r="A182" s="91" t="s">
        <v>1151</v>
      </c>
      <c r="B182" s="91" t="s">
        <v>1173</v>
      </c>
      <c r="C182" s="91" t="s">
        <v>1308</v>
      </c>
      <c r="D182" s="91" t="s">
        <v>94</v>
      </c>
      <c r="E182" s="58"/>
      <c r="F182" s="92">
        <v>44860</v>
      </c>
      <c r="G182" s="92">
        <v>45035</v>
      </c>
      <c r="H182" s="58"/>
      <c r="I182" s="94">
        <v>45035.562256944446</v>
      </c>
      <c r="J182" s="93">
        <v>457222.5</v>
      </c>
      <c r="K182" s="93">
        <v>508025</v>
      </c>
      <c r="L182" s="93">
        <v>431821.25</v>
      </c>
      <c r="M182" s="93">
        <v>50802.5</v>
      </c>
    </row>
    <row r="183" spans="1:13" x14ac:dyDescent="0.3">
      <c r="A183" s="91" t="s">
        <v>92</v>
      </c>
      <c r="B183" s="91" t="s">
        <v>92</v>
      </c>
      <c r="C183" s="91" t="s">
        <v>166</v>
      </c>
      <c r="D183" s="91" t="s">
        <v>94</v>
      </c>
      <c r="E183" s="58"/>
      <c r="F183" s="92">
        <v>42752</v>
      </c>
      <c r="G183" s="92">
        <v>43592</v>
      </c>
      <c r="H183" s="58"/>
      <c r="I183" s="83"/>
      <c r="J183" s="93">
        <v>432568.51</v>
      </c>
      <c r="K183" s="93">
        <v>508904.13</v>
      </c>
      <c r="L183" s="93">
        <v>432568.51</v>
      </c>
      <c r="M183" s="93">
        <v>76335.62</v>
      </c>
    </row>
    <row r="184" spans="1:13" x14ac:dyDescent="0.3">
      <c r="A184" s="91" t="s">
        <v>647</v>
      </c>
      <c r="B184" s="91" t="s">
        <v>647</v>
      </c>
      <c r="C184" s="91" t="s">
        <v>683</v>
      </c>
      <c r="D184" s="91" t="s">
        <v>94</v>
      </c>
      <c r="E184" s="92">
        <v>44722</v>
      </c>
      <c r="F184" s="92">
        <v>44236</v>
      </c>
      <c r="G184" s="92">
        <v>44305</v>
      </c>
      <c r="H184" s="58"/>
      <c r="I184" s="94">
        <v>45092.419895833336</v>
      </c>
      <c r="J184" s="93">
        <v>432830.65</v>
      </c>
      <c r="K184" s="93">
        <v>509212.53</v>
      </c>
      <c r="L184" s="93">
        <v>432830.65</v>
      </c>
      <c r="M184" s="93">
        <v>76381.88</v>
      </c>
    </row>
    <row r="185" spans="1:13" x14ac:dyDescent="0.3">
      <c r="A185" s="91" t="s">
        <v>1151</v>
      </c>
      <c r="B185" s="91" t="s">
        <v>1173</v>
      </c>
      <c r="C185" s="91" t="s">
        <v>1315</v>
      </c>
      <c r="D185" s="91" t="s">
        <v>94</v>
      </c>
      <c r="E185" s="92">
        <v>45078</v>
      </c>
      <c r="F185" s="92">
        <v>44827</v>
      </c>
      <c r="G185" s="92">
        <v>45077</v>
      </c>
      <c r="H185" s="58"/>
      <c r="I185" s="94">
        <v>45078.396666666667</v>
      </c>
      <c r="J185" s="93">
        <v>458909.23</v>
      </c>
      <c r="K185" s="93">
        <v>509899.15</v>
      </c>
      <c r="L185" s="93">
        <v>433414.27</v>
      </c>
      <c r="M185" s="93">
        <v>50989.919999999998</v>
      </c>
    </row>
    <row r="186" spans="1:13" x14ac:dyDescent="0.3">
      <c r="A186" s="91" t="s">
        <v>1151</v>
      </c>
      <c r="B186" s="91" t="s">
        <v>1173</v>
      </c>
      <c r="C186" s="91" t="s">
        <v>1184</v>
      </c>
      <c r="D186" s="91" t="s">
        <v>94</v>
      </c>
      <c r="E186" s="92">
        <v>44841</v>
      </c>
      <c r="F186" s="92">
        <v>44819</v>
      </c>
      <c r="G186" s="92">
        <v>44819</v>
      </c>
      <c r="H186" s="58"/>
      <c r="I186" s="94">
        <v>45202.402048611111</v>
      </c>
      <c r="J186" s="93">
        <v>459000</v>
      </c>
      <c r="K186" s="93">
        <v>510000</v>
      </c>
      <c r="L186" s="93">
        <v>433500</v>
      </c>
      <c r="M186" s="93">
        <v>51000</v>
      </c>
    </row>
    <row r="187" spans="1:13" x14ac:dyDescent="0.3">
      <c r="A187" s="91" t="s">
        <v>1151</v>
      </c>
      <c r="B187" s="91" t="s">
        <v>1173</v>
      </c>
      <c r="C187" s="91" t="s">
        <v>1216</v>
      </c>
      <c r="D187" s="91" t="s">
        <v>94</v>
      </c>
      <c r="E187" s="92">
        <v>44838</v>
      </c>
      <c r="F187" s="92">
        <v>44819</v>
      </c>
      <c r="G187" s="92">
        <v>44819</v>
      </c>
      <c r="H187" s="58"/>
      <c r="I187" s="94">
        <v>45058.578506944446</v>
      </c>
      <c r="J187" s="93">
        <v>459465.47</v>
      </c>
      <c r="K187" s="93">
        <v>510517.19</v>
      </c>
      <c r="L187" s="93">
        <v>433939.61</v>
      </c>
      <c r="M187" s="93">
        <v>51051.72</v>
      </c>
    </row>
    <row r="188" spans="1:13" x14ac:dyDescent="0.3">
      <c r="A188" s="91" t="s">
        <v>1151</v>
      </c>
      <c r="B188" s="91" t="s">
        <v>1173</v>
      </c>
      <c r="C188" s="91" t="s">
        <v>1183</v>
      </c>
      <c r="D188" s="91" t="s">
        <v>94</v>
      </c>
      <c r="E188" s="92">
        <v>45029</v>
      </c>
      <c r="F188" s="92">
        <v>44621</v>
      </c>
      <c r="G188" s="92">
        <v>44621</v>
      </c>
      <c r="H188" s="58"/>
      <c r="I188" s="94">
        <v>45029.52542824074</v>
      </c>
      <c r="J188" s="93">
        <v>485839.5</v>
      </c>
      <c r="K188" s="93">
        <v>511410</v>
      </c>
      <c r="L188" s="93">
        <v>434698.5</v>
      </c>
      <c r="M188" s="93">
        <v>25570.5</v>
      </c>
    </row>
    <row r="189" spans="1:13" x14ac:dyDescent="0.3">
      <c r="A189" s="91" t="s">
        <v>92</v>
      </c>
      <c r="B189" s="91" t="s">
        <v>92</v>
      </c>
      <c r="C189" s="91" t="s">
        <v>224</v>
      </c>
      <c r="D189" s="91" t="s">
        <v>94</v>
      </c>
      <c r="E189" s="92">
        <v>44271</v>
      </c>
      <c r="F189" s="92">
        <v>43434</v>
      </c>
      <c r="G189" s="92">
        <v>43691</v>
      </c>
      <c r="H189" s="58"/>
      <c r="I189" s="94">
        <v>44271.482523148145</v>
      </c>
      <c r="J189" s="93">
        <v>435175.16</v>
      </c>
      <c r="K189" s="93">
        <v>511970.78</v>
      </c>
      <c r="L189" s="93">
        <v>435175.16</v>
      </c>
      <c r="M189" s="93">
        <v>76795.62</v>
      </c>
    </row>
    <row r="190" spans="1:13" x14ac:dyDescent="0.3">
      <c r="A190" s="91" t="s">
        <v>280</v>
      </c>
      <c r="B190" s="91" t="s">
        <v>281</v>
      </c>
      <c r="C190" s="91" t="s">
        <v>319</v>
      </c>
      <c r="D190" s="91" t="s">
        <v>94</v>
      </c>
      <c r="E190" s="92">
        <v>45170</v>
      </c>
      <c r="F190" s="92">
        <v>44510</v>
      </c>
      <c r="G190" s="92">
        <v>44510</v>
      </c>
      <c r="H190" s="58"/>
      <c r="I190" s="94">
        <v>45177.3830787037</v>
      </c>
      <c r="J190" s="93">
        <v>489891.25</v>
      </c>
      <c r="K190" s="93">
        <v>515675</v>
      </c>
      <c r="L190" s="93">
        <v>438323.75</v>
      </c>
      <c r="M190" s="93">
        <v>25783.75</v>
      </c>
    </row>
    <row r="191" spans="1:13" x14ac:dyDescent="0.3">
      <c r="A191" s="91" t="s">
        <v>92</v>
      </c>
      <c r="B191" s="91" t="s">
        <v>92</v>
      </c>
      <c r="C191" s="91" t="s">
        <v>277</v>
      </c>
      <c r="D191" s="91" t="s">
        <v>94</v>
      </c>
      <c r="E191" s="58"/>
      <c r="F191" s="92">
        <v>42754</v>
      </c>
      <c r="G191" s="92">
        <v>43398</v>
      </c>
      <c r="H191" s="58"/>
      <c r="I191" s="83"/>
      <c r="J191" s="93">
        <v>439207.07</v>
      </c>
      <c r="K191" s="93">
        <v>516714.2</v>
      </c>
      <c r="L191" s="93">
        <v>439207.07</v>
      </c>
      <c r="M191" s="93">
        <v>77507.13</v>
      </c>
    </row>
    <row r="192" spans="1:13" x14ac:dyDescent="0.3">
      <c r="A192" s="91" t="s">
        <v>736</v>
      </c>
      <c r="B192" s="91" t="s">
        <v>737</v>
      </c>
      <c r="C192" s="91" t="s">
        <v>1366</v>
      </c>
      <c r="D192" s="91" t="s">
        <v>94</v>
      </c>
      <c r="E192" s="58"/>
      <c r="F192" s="92">
        <v>43811</v>
      </c>
      <c r="G192" s="92">
        <v>45203</v>
      </c>
      <c r="H192" s="58"/>
      <c r="I192" s="94">
        <v>45204.441469907404</v>
      </c>
      <c r="J192" s="93">
        <v>492524.25</v>
      </c>
      <c r="K192" s="93">
        <v>518446.58</v>
      </c>
      <c r="L192" s="93">
        <v>440679.59</v>
      </c>
      <c r="M192" s="93">
        <v>25922.33</v>
      </c>
    </row>
    <row r="193" spans="1:13" x14ac:dyDescent="0.3">
      <c r="A193" s="91" t="s">
        <v>1151</v>
      </c>
      <c r="B193" s="91" t="s">
        <v>1152</v>
      </c>
      <c r="C193" s="91" t="s">
        <v>1169</v>
      </c>
      <c r="D193" s="91" t="s">
        <v>94</v>
      </c>
      <c r="E193" s="92">
        <v>44354</v>
      </c>
      <c r="F193" s="92">
        <v>42943</v>
      </c>
      <c r="G193" s="92">
        <v>44011</v>
      </c>
      <c r="H193" s="58"/>
      <c r="I193" s="94">
        <v>44482.524351851855</v>
      </c>
      <c r="J193" s="93">
        <v>443003</v>
      </c>
      <c r="K193" s="93">
        <v>521180</v>
      </c>
      <c r="L193" s="93">
        <v>443003</v>
      </c>
      <c r="M193" s="93">
        <v>78177</v>
      </c>
    </row>
    <row r="194" spans="1:13" x14ac:dyDescent="0.3">
      <c r="A194" s="91" t="s">
        <v>647</v>
      </c>
      <c r="B194" s="91" t="s">
        <v>647</v>
      </c>
      <c r="C194" s="91" t="s">
        <v>681</v>
      </c>
      <c r="D194" s="91" t="s">
        <v>94</v>
      </c>
      <c r="E194" s="92">
        <v>44981</v>
      </c>
      <c r="F194" s="92">
        <v>44342</v>
      </c>
      <c r="G194" s="92">
        <v>44342</v>
      </c>
      <c r="H194" s="58"/>
      <c r="I194" s="94">
        <v>44984.346400462964</v>
      </c>
      <c r="J194" s="93">
        <v>443179.37</v>
      </c>
      <c r="K194" s="93">
        <v>521387.5</v>
      </c>
      <c r="L194" s="93">
        <v>443179.37</v>
      </c>
      <c r="M194" s="93">
        <v>78208.13</v>
      </c>
    </row>
    <row r="195" spans="1:13" x14ac:dyDescent="0.3">
      <c r="A195" s="91" t="s">
        <v>647</v>
      </c>
      <c r="B195" s="91" t="s">
        <v>647</v>
      </c>
      <c r="C195" s="91" t="s">
        <v>706</v>
      </c>
      <c r="D195" s="91" t="s">
        <v>94</v>
      </c>
      <c r="E195" s="92">
        <v>44672</v>
      </c>
      <c r="F195" s="92">
        <v>44236</v>
      </c>
      <c r="G195" s="92">
        <v>44391</v>
      </c>
      <c r="H195" s="58"/>
      <c r="I195" s="94">
        <v>44756.485185185185</v>
      </c>
      <c r="J195" s="93">
        <v>443423.75</v>
      </c>
      <c r="K195" s="93">
        <v>521675</v>
      </c>
      <c r="L195" s="93">
        <v>443423.75</v>
      </c>
      <c r="M195" s="93">
        <v>78251.25</v>
      </c>
    </row>
    <row r="196" spans="1:13" x14ac:dyDescent="0.3">
      <c r="A196" s="91" t="s">
        <v>92</v>
      </c>
      <c r="B196" s="91" t="s">
        <v>92</v>
      </c>
      <c r="C196" s="91" t="s">
        <v>114</v>
      </c>
      <c r="D196" s="91" t="s">
        <v>94</v>
      </c>
      <c r="E196" s="92">
        <v>43538</v>
      </c>
      <c r="F196" s="92">
        <v>42747</v>
      </c>
      <c r="G196" s="92">
        <v>43538</v>
      </c>
      <c r="H196" s="58"/>
      <c r="I196" s="94">
        <v>43542.423680555556</v>
      </c>
      <c r="J196" s="93">
        <v>447295.25</v>
      </c>
      <c r="K196" s="93">
        <v>526229.71</v>
      </c>
      <c r="L196" s="93">
        <v>447295.25</v>
      </c>
      <c r="M196" s="93">
        <v>78934.460000000006</v>
      </c>
    </row>
    <row r="197" spans="1:13" x14ac:dyDescent="0.3">
      <c r="A197" s="91" t="s">
        <v>647</v>
      </c>
      <c r="B197" s="91" t="s">
        <v>647</v>
      </c>
      <c r="C197" s="91" t="s">
        <v>682</v>
      </c>
      <c r="D197" s="91" t="s">
        <v>94</v>
      </c>
      <c r="E197" s="92">
        <v>44271</v>
      </c>
      <c r="F197" s="92">
        <v>43474</v>
      </c>
      <c r="G197" s="92">
        <v>43703</v>
      </c>
      <c r="H197" s="58"/>
      <c r="I197" s="94">
        <v>44271.468657407408</v>
      </c>
      <c r="J197" s="93">
        <v>449033.75</v>
      </c>
      <c r="K197" s="93">
        <v>528275</v>
      </c>
      <c r="L197" s="93">
        <v>449033.75</v>
      </c>
      <c r="M197" s="93">
        <v>79241.25</v>
      </c>
    </row>
    <row r="198" spans="1:13" x14ac:dyDescent="0.3">
      <c r="A198" s="91" t="s">
        <v>647</v>
      </c>
      <c r="B198" s="91" t="s">
        <v>647</v>
      </c>
      <c r="C198" s="91" t="s">
        <v>727</v>
      </c>
      <c r="D198" s="91" t="s">
        <v>94</v>
      </c>
      <c r="E198" s="92">
        <v>44382</v>
      </c>
      <c r="F198" s="92">
        <v>43453</v>
      </c>
      <c r="G198" s="92">
        <v>44369</v>
      </c>
      <c r="H198" s="58"/>
      <c r="I198" s="94">
        <v>44382.419317129628</v>
      </c>
      <c r="J198" s="93">
        <v>450888.24</v>
      </c>
      <c r="K198" s="93">
        <v>530456.75</v>
      </c>
      <c r="L198" s="93">
        <v>450888.24</v>
      </c>
      <c r="M198" s="93">
        <v>79568.509999999995</v>
      </c>
    </row>
    <row r="199" spans="1:13" x14ac:dyDescent="0.3">
      <c r="A199" s="91" t="s">
        <v>92</v>
      </c>
      <c r="B199" s="91" t="s">
        <v>92</v>
      </c>
      <c r="C199" s="91" t="s">
        <v>195</v>
      </c>
      <c r="D199" s="91" t="s">
        <v>94</v>
      </c>
      <c r="E199" s="92">
        <v>44967</v>
      </c>
      <c r="F199" s="92">
        <v>44672</v>
      </c>
      <c r="G199" s="92">
        <v>44672</v>
      </c>
      <c r="H199" s="58"/>
      <c r="I199" s="94">
        <v>44967.418634259258</v>
      </c>
      <c r="J199" s="93">
        <v>452647.91</v>
      </c>
      <c r="K199" s="93">
        <v>532526.94999999995</v>
      </c>
      <c r="L199" s="93">
        <v>452647.91</v>
      </c>
      <c r="M199" s="93">
        <v>79879.039999999994</v>
      </c>
    </row>
    <row r="200" spans="1:13" x14ac:dyDescent="0.3">
      <c r="A200" s="91" t="s">
        <v>647</v>
      </c>
      <c r="B200" s="91" t="s">
        <v>647</v>
      </c>
      <c r="C200" s="91" t="s">
        <v>667</v>
      </c>
      <c r="D200" s="91" t="s">
        <v>94</v>
      </c>
      <c r="E200" s="92">
        <v>43887</v>
      </c>
      <c r="F200" s="92">
        <v>42779</v>
      </c>
      <c r="G200" s="92">
        <v>43887</v>
      </c>
      <c r="H200" s="58"/>
      <c r="I200" s="94">
        <v>44424.564629629633</v>
      </c>
      <c r="J200" s="93">
        <v>453549.37</v>
      </c>
      <c r="K200" s="93">
        <v>533587.5</v>
      </c>
      <c r="L200" s="93">
        <v>453549.37</v>
      </c>
      <c r="M200" s="93">
        <v>80038.13</v>
      </c>
    </row>
    <row r="201" spans="1:13" x14ac:dyDescent="0.3">
      <c r="A201" s="91" t="s">
        <v>280</v>
      </c>
      <c r="B201" s="91" t="s">
        <v>418</v>
      </c>
      <c r="C201" s="91" t="s">
        <v>439</v>
      </c>
      <c r="D201" s="91" t="s">
        <v>94</v>
      </c>
      <c r="E201" s="92">
        <v>44672</v>
      </c>
      <c r="F201" s="92">
        <v>42703</v>
      </c>
      <c r="G201" s="92">
        <v>43585</v>
      </c>
      <c r="H201" s="58"/>
      <c r="I201" s="94">
        <v>44795.498310185183</v>
      </c>
      <c r="J201" s="93">
        <v>507498.07</v>
      </c>
      <c r="K201" s="93">
        <v>534208.5</v>
      </c>
      <c r="L201" s="93">
        <v>454077.22</v>
      </c>
      <c r="M201" s="93">
        <v>26710.43</v>
      </c>
    </row>
    <row r="202" spans="1:13" x14ac:dyDescent="0.3">
      <c r="A202" s="91" t="s">
        <v>544</v>
      </c>
      <c r="B202" s="91" t="s">
        <v>545</v>
      </c>
      <c r="C202" s="91" t="s">
        <v>567</v>
      </c>
      <c r="D202" s="91" t="s">
        <v>94</v>
      </c>
      <c r="E202" s="92">
        <v>43451</v>
      </c>
      <c r="F202" s="92">
        <v>42915</v>
      </c>
      <c r="G202" s="92">
        <v>42976</v>
      </c>
      <c r="H202" s="58"/>
      <c r="I202" s="94">
        <v>43851.591319444444</v>
      </c>
      <c r="J202" s="93">
        <v>509279.23</v>
      </c>
      <c r="K202" s="93">
        <v>536083.4</v>
      </c>
      <c r="L202" s="93">
        <v>455670.89</v>
      </c>
      <c r="M202" s="93">
        <v>26804.17</v>
      </c>
    </row>
    <row r="203" spans="1:13" x14ac:dyDescent="0.3">
      <c r="A203" s="91" t="s">
        <v>92</v>
      </c>
      <c r="B203" s="91" t="s">
        <v>92</v>
      </c>
      <c r="C203" s="91" t="s">
        <v>254</v>
      </c>
      <c r="D203" s="91" t="s">
        <v>94</v>
      </c>
      <c r="E203" s="92">
        <v>45225</v>
      </c>
      <c r="F203" s="92">
        <v>44578</v>
      </c>
      <c r="G203" s="92">
        <v>44578</v>
      </c>
      <c r="H203" s="58"/>
      <c r="I203" s="94">
        <v>45226.552488425928</v>
      </c>
      <c r="J203" s="93">
        <v>457124.09</v>
      </c>
      <c r="K203" s="93">
        <v>537793.05000000005</v>
      </c>
      <c r="L203" s="93">
        <v>457124.09</v>
      </c>
      <c r="M203" s="93">
        <v>80668.960000000006</v>
      </c>
    </row>
    <row r="204" spans="1:13" x14ac:dyDescent="0.3">
      <c r="A204" s="91" t="s">
        <v>280</v>
      </c>
      <c r="B204" s="91" t="s">
        <v>418</v>
      </c>
      <c r="C204" s="91" t="s">
        <v>428</v>
      </c>
      <c r="D204" s="91" t="s">
        <v>94</v>
      </c>
      <c r="E204" s="92">
        <v>44419</v>
      </c>
      <c r="F204" s="92">
        <v>42703</v>
      </c>
      <c r="G204" s="92">
        <v>44385</v>
      </c>
      <c r="H204" s="58"/>
      <c r="I204" s="94">
        <v>44795.433125000003</v>
      </c>
      <c r="J204" s="93">
        <v>511564.29</v>
      </c>
      <c r="K204" s="93">
        <v>538488.73</v>
      </c>
      <c r="L204" s="93">
        <v>457715.42</v>
      </c>
      <c r="M204" s="93">
        <v>26924.44</v>
      </c>
    </row>
    <row r="205" spans="1:13" x14ac:dyDescent="0.3">
      <c r="A205" s="91" t="s">
        <v>993</v>
      </c>
      <c r="B205" s="91" t="s">
        <v>1011</v>
      </c>
      <c r="C205" s="91" t="s">
        <v>1131</v>
      </c>
      <c r="D205" s="91" t="s">
        <v>94</v>
      </c>
      <c r="E205" s="58"/>
      <c r="F205" s="92">
        <v>42779</v>
      </c>
      <c r="G205" s="92">
        <v>43518</v>
      </c>
      <c r="H205" s="58"/>
      <c r="I205" s="83"/>
      <c r="J205" s="93">
        <v>512199.15</v>
      </c>
      <c r="K205" s="93">
        <v>539157</v>
      </c>
      <c r="L205" s="93">
        <v>458283.45</v>
      </c>
      <c r="M205" s="93">
        <v>26957.85</v>
      </c>
    </row>
    <row r="206" spans="1:13" x14ac:dyDescent="0.3">
      <c r="A206" s="91" t="s">
        <v>993</v>
      </c>
      <c r="B206" s="91" t="s">
        <v>1011</v>
      </c>
      <c r="C206" s="91" t="s">
        <v>1016</v>
      </c>
      <c r="D206" s="91" t="s">
        <v>94</v>
      </c>
      <c r="E206" s="92">
        <v>44327</v>
      </c>
      <c r="F206" s="92">
        <v>43312</v>
      </c>
      <c r="G206" s="92">
        <v>43690</v>
      </c>
      <c r="H206" s="58"/>
      <c r="I206" s="94">
        <v>44327.525509259256</v>
      </c>
      <c r="J206" s="93">
        <v>459000</v>
      </c>
      <c r="K206" s="93">
        <v>540000</v>
      </c>
      <c r="L206" s="93">
        <v>459000</v>
      </c>
      <c r="M206" s="93">
        <v>81000</v>
      </c>
    </row>
    <row r="207" spans="1:13" x14ac:dyDescent="0.3">
      <c r="A207" s="91" t="s">
        <v>993</v>
      </c>
      <c r="B207" s="91" t="s">
        <v>1011</v>
      </c>
      <c r="C207" s="91" t="s">
        <v>1079</v>
      </c>
      <c r="D207" s="91" t="s">
        <v>94</v>
      </c>
      <c r="E207" s="92">
        <v>44201</v>
      </c>
      <c r="F207" s="92">
        <v>43367</v>
      </c>
      <c r="G207" s="92">
        <v>43838</v>
      </c>
      <c r="H207" s="58"/>
      <c r="I207" s="94">
        <v>44734.607662037037</v>
      </c>
      <c r="J207" s="93">
        <v>513000</v>
      </c>
      <c r="K207" s="93">
        <v>540000</v>
      </c>
      <c r="L207" s="93">
        <v>459000</v>
      </c>
      <c r="M207" s="93">
        <v>27000</v>
      </c>
    </row>
    <row r="208" spans="1:13" x14ac:dyDescent="0.3">
      <c r="A208" s="91" t="s">
        <v>647</v>
      </c>
      <c r="B208" s="91" t="s">
        <v>647</v>
      </c>
      <c r="C208" s="91" t="s">
        <v>720</v>
      </c>
      <c r="D208" s="91" t="s">
        <v>94</v>
      </c>
      <c r="E208" s="92">
        <v>44411</v>
      </c>
      <c r="F208" s="92">
        <v>44236</v>
      </c>
      <c r="G208" s="92">
        <v>44313</v>
      </c>
      <c r="H208" s="58"/>
      <c r="I208" s="94">
        <v>44552.44127314815</v>
      </c>
      <c r="J208" s="93">
        <v>460507.69</v>
      </c>
      <c r="K208" s="93">
        <v>541773.75</v>
      </c>
      <c r="L208" s="93">
        <v>460507.69</v>
      </c>
      <c r="M208" s="93">
        <v>81266.06</v>
      </c>
    </row>
    <row r="209" spans="1:13" x14ac:dyDescent="0.3">
      <c r="A209" s="91" t="s">
        <v>736</v>
      </c>
      <c r="B209" s="91" t="s">
        <v>737</v>
      </c>
      <c r="C209" s="91" t="s">
        <v>738</v>
      </c>
      <c r="D209" s="91" t="s">
        <v>94</v>
      </c>
      <c r="E209" s="58"/>
      <c r="F209" s="92">
        <v>43686</v>
      </c>
      <c r="G209" s="92">
        <v>45013</v>
      </c>
      <c r="H209" s="58"/>
      <c r="I209" s="94">
        <v>45014.348865740743</v>
      </c>
      <c r="J209" s="93">
        <v>515377.57</v>
      </c>
      <c r="K209" s="93">
        <v>542502.71</v>
      </c>
      <c r="L209" s="93">
        <v>461127.29</v>
      </c>
      <c r="M209" s="93">
        <v>27125.14</v>
      </c>
    </row>
    <row r="210" spans="1:13" x14ac:dyDescent="0.3">
      <c r="A210" s="91" t="s">
        <v>1151</v>
      </c>
      <c r="B210" s="91" t="s">
        <v>1173</v>
      </c>
      <c r="C210" s="91" t="s">
        <v>1247</v>
      </c>
      <c r="D210" s="91" t="s">
        <v>94</v>
      </c>
      <c r="E210" s="92">
        <v>44266</v>
      </c>
      <c r="F210" s="92">
        <v>43172</v>
      </c>
      <c r="G210" s="92">
        <v>43683</v>
      </c>
      <c r="H210" s="58"/>
      <c r="I210" s="94">
        <v>44274.381493055553</v>
      </c>
      <c r="J210" s="93">
        <v>515399.12</v>
      </c>
      <c r="K210" s="93">
        <v>542525.39</v>
      </c>
      <c r="L210" s="93">
        <v>461146.58</v>
      </c>
      <c r="M210" s="93">
        <v>27126.27</v>
      </c>
    </row>
    <row r="211" spans="1:13" x14ac:dyDescent="0.3">
      <c r="A211" s="91" t="s">
        <v>280</v>
      </c>
      <c r="B211" s="91" t="s">
        <v>418</v>
      </c>
      <c r="C211" s="91" t="s">
        <v>446</v>
      </c>
      <c r="D211" s="91" t="s">
        <v>94</v>
      </c>
      <c r="E211" s="92">
        <v>44977</v>
      </c>
      <c r="F211" s="92">
        <v>42703</v>
      </c>
      <c r="G211" s="92">
        <v>43585</v>
      </c>
      <c r="H211" s="58"/>
      <c r="I211" s="94">
        <v>44978.442152777781</v>
      </c>
      <c r="J211" s="93">
        <v>515992.5</v>
      </c>
      <c r="K211" s="93">
        <v>543150</v>
      </c>
      <c r="L211" s="93">
        <v>461677.5</v>
      </c>
      <c r="M211" s="93">
        <v>27157.5</v>
      </c>
    </row>
    <row r="212" spans="1:13" x14ac:dyDescent="0.3">
      <c r="A212" s="91" t="s">
        <v>647</v>
      </c>
      <c r="B212" s="91" t="s">
        <v>647</v>
      </c>
      <c r="C212" s="91" t="s">
        <v>725</v>
      </c>
      <c r="D212" s="91" t="s">
        <v>94</v>
      </c>
      <c r="E212" s="92">
        <v>44763</v>
      </c>
      <c r="F212" s="92">
        <v>44336</v>
      </c>
      <c r="G212" s="92">
        <v>44336</v>
      </c>
      <c r="H212" s="58"/>
      <c r="I212" s="94">
        <v>44774.524340277778</v>
      </c>
      <c r="J212" s="93">
        <v>463449.32</v>
      </c>
      <c r="K212" s="93">
        <v>545234.5</v>
      </c>
      <c r="L212" s="93">
        <v>463449.32</v>
      </c>
      <c r="M212" s="93">
        <v>81785.179999999993</v>
      </c>
    </row>
    <row r="213" spans="1:13" x14ac:dyDescent="0.3">
      <c r="A213" s="91" t="s">
        <v>993</v>
      </c>
      <c r="B213" s="91" t="s">
        <v>1011</v>
      </c>
      <c r="C213" s="91" t="s">
        <v>1092</v>
      </c>
      <c r="D213" s="91" t="s">
        <v>94</v>
      </c>
      <c r="E213" s="92">
        <v>44056</v>
      </c>
      <c r="F213" s="92">
        <v>43382</v>
      </c>
      <c r="G213" s="92">
        <v>43790</v>
      </c>
      <c r="H213" s="58"/>
      <c r="I213" s="94">
        <v>44056.370474537034</v>
      </c>
      <c r="J213" s="93">
        <v>519664.77</v>
      </c>
      <c r="K213" s="93">
        <v>547015.55000000005</v>
      </c>
      <c r="L213" s="93">
        <v>464963.21</v>
      </c>
      <c r="M213" s="93">
        <v>27350.78</v>
      </c>
    </row>
    <row r="214" spans="1:13" x14ac:dyDescent="0.3">
      <c r="A214" s="91" t="s">
        <v>280</v>
      </c>
      <c r="B214" s="91" t="s">
        <v>281</v>
      </c>
      <c r="C214" s="91" t="s">
        <v>301</v>
      </c>
      <c r="D214" s="91" t="s">
        <v>94</v>
      </c>
      <c r="E214" s="92">
        <v>45189</v>
      </c>
      <c r="F214" s="92">
        <v>44551</v>
      </c>
      <c r="G214" s="92">
        <v>44551</v>
      </c>
      <c r="H214" s="58"/>
      <c r="I214" s="94">
        <v>45229.587164351855</v>
      </c>
      <c r="J214" s="93">
        <v>519708.72</v>
      </c>
      <c r="K214" s="93">
        <v>547061.81000000006</v>
      </c>
      <c r="L214" s="93">
        <v>465002.53</v>
      </c>
      <c r="M214" s="93">
        <v>27353.09</v>
      </c>
    </row>
    <row r="215" spans="1:13" x14ac:dyDescent="0.3">
      <c r="A215" s="91" t="s">
        <v>280</v>
      </c>
      <c r="B215" s="91" t="s">
        <v>281</v>
      </c>
      <c r="C215" s="91" t="s">
        <v>341</v>
      </c>
      <c r="D215" s="91" t="s">
        <v>94</v>
      </c>
      <c r="E215" s="58"/>
      <c r="F215" s="92">
        <v>42704</v>
      </c>
      <c r="G215" s="92">
        <v>43537</v>
      </c>
      <c r="H215" s="58"/>
      <c r="I215" s="83"/>
      <c r="J215" s="93">
        <v>521566.66</v>
      </c>
      <c r="K215" s="93">
        <v>549017.54</v>
      </c>
      <c r="L215" s="93">
        <v>466664.9</v>
      </c>
      <c r="M215" s="93">
        <v>27450.880000000001</v>
      </c>
    </row>
    <row r="216" spans="1:13" x14ac:dyDescent="0.3">
      <c r="A216" s="91" t="s">
        <v>647</v>
      </c>
      <c r="B216" s="91" t="s">
        <v>647</v>
      </c>
      <c r="C216" s="91" t="s">
        <v>703</v>
      </c>
      <c r="D216" s="91" t="s">
        <v>94</v>
      </c>
      <c r="E216" s="92">
        <v>43689</v>
      </c>
      <c r="F216" s="92">
        <v>42732</v>
      </c>
      <c r="G216" s="92">
        <v>43689</v>
      </c>
      <c r="H216" s="58"/>
      <c r="I216" s="94">
        <v>43752.550428240742</v>
      </c>
      <c r="J216" s="93">
        <v>467063.31</v>
      </c>
      <c r="K216" s="93">
        <v>549486.25</v>
      </c>
      <c r="L216" s="93">
        <v>467063.31</v>
      </c>
      <c r="M216" s="93">
        <v>82422.94</v>
      </c>
    </row>
    <row r="217" spans="1:13" x14ac:dyDescent="0.3">
      <c r="A217" s="91" t="s">
        <v>647</v>
      </c>
      <c r="B217" s="91" t="s">
        <v>647</v>
      </c>
      <c r="C217" s="91" t="s">
        <v>688</v>
      </c>
      <c r="D217" s="91" t="s">
        <v>94</v>
      </c>
      <c r="E217" s="92">
        <v>43860</v>
      </c>
      <c r="F217" s="92">
        <v>42822</v>
      </c>
      <c r="G217" s="92">
        <v>43643</v>
      </c>
      <c r="H217" s="58"/>
      <c r="I217" s="94">
        <v>43860.624155092592</v>
      </c>
      <c r="J217" s="93">
        <v>471945.5</v>
      </c>
      <c r="K217" s="93">
        <v>555230</v>
      </c>
      <c r="L217" s="93">
        <v>471945.5</v>
      </c>
      <c r="M217" s="93">
        <v>83284.5</v>
      </c>
    </row>
    <row r="218" spans="1:13" x14ac:dyDescent="0.3">
      <c r="A218" s="91" t="s">
        <v>647</v>
      </c>
      <c r="B218" s="91" t="s">
        <v>647</v>
      </c>
      <c r="C218" s="91" t="s">
        <v>709</v>
      </c>
      <c r="D218" s="91" t="s">
        <v>94</v>
      </c>
      <c r="E218" s="92">
        <v>44419</v>
      </c>
      <c r="F218" s="92">
        <v>43523</v>
      </c>
      <c r="G218" s="92">
        <v>43773</v>
      </c>
      <c r="H218" s="58"/>
      <c r="I218" s="94">
        <v>44419.498368055552</v>
      </c>
      <c r="J218" s="93">
        <v>473853.75</v>
      </c>
      <c r="K218" s="93">
        <v>557475</v>
      </c>
      <c r="L218" s="93">
        <v>473853.75</v>
      </c>
      <c r="M218" s="93">
        <v>83621.25</v>
      </c>
    </row>
    <row r="219" spans="1:13" x14ac:dyDescent="0.3">
      <c r="A219" s="91" t="s">
        <v>647</v>
      </c>
      <c r="B219" s="91" t="s">
        <v>647</v>
      </c>
      <c r="C219" s="91" t="s">
        <v>710</v>
      </c>
      <c r="D219" s="91" t="s">
        <v>94</v>
      </c>
      <c r="E219" s="92">
        <v>44263</v>
      </c>
      <c r="F219" s="92">
        <v>43480</v>
      </c>
      <c r="G219" s="92">
        <v>43796</v>
      </c>
      <c r="H219" s="58"/>
      <c r="I219" s="94">
        <v>44263.436886574076</v>
      </c>
      <c r="J219" s="93">
        <v>477039.63</v>
      </c>
      <c r="K219" s="93">
        <v>561223.09</v>
      </c>
      <c r="L219" s="93">
        <v>477039.63</v>
      </c>
      <c r="M219" s="93">
        <v>84183.46</v>
      </c>
    </row>
    <row r="220" spans="1:13" x14ac:dyDescent="0.3">
      <c r="A220" s="91" t="s">
        <v>280</v>
      </c>
      <c r="B220" s="91" t="s">
        <v>281</v>
      </c>
      <c r="C220" s="91" t="s">
        <v>335</v>
      </c>
      <c r="D220" s="91" t="s">
        <v>94</v>
      </c>
      <c r="E220" s="58"/>
      <c r="F220" s="92">
        <v>42717</v>
      </c>
      <c r="G220" s="92">
        <v>43584</v>
      </c>
      <c r="H220" s="58"/>
      <c r="I220" s="94">
        <v>43752.550949074073</v>
      </c>
      <c r="J220" s="93">
        <v>535342.53</v>
      </c>
      <c r="K220" s="93">
        <v>563518.44999999995</v>
      </c>
      <c r="L220" s="93">
        <v>478990.68</v>
      </c>
      <c r="M220" s="93">
        <v>28175.919999999998</v>
      </c>
    </row>
    <row r="221" spans="1:13" x14ac:dyDescent="0.3">
      <c r="A221" s="91" t="s">
        <v>280</v>
      </c>
      <c r="B221" s="91" t="s">
        <v>418</v>
      </c>
      <c r="C221" s="91" t="s">
        <v>437</v>
      </c>
      <c r="D221" s="91" t="s">
        <v>94</v>
      </c>
      <c r="E221" s="92">
        <v>44657</v>
      </c>
      <c r="F221" s="92">
        <v>42703</v>
      </c>
      <c r="G221" s="92">
        <v>43585</v>
      </c>
      <c r="H221" s="58"/>
      <c r="I221" s="94">
        <v>44795.448969907404</v>
      </c>
      <c r="J221" s="93">
        <v>539508.21</v>
      </c>
      <c r="K221" s="93">
        <v>567903.38</v>
      </c>
      <c r="L221" s="93">
        <v>482717.87</v>
      </c>
      <c r="M221" s="93">
        <v>28395.17</v>
      </c>
    </row>
    <row r="222" spans="1:13" x14ac:dyDescent="0.3">
      <c r="A222" s="91" t="s">
        <v>92</v>
      </c>
      <c r="B222" s="91" t="s">
        <v>92</v>
      </c>
      <c r="C222" s="91" t="s">
        <v>202</v>
      </c>
      <c r="D222" s="91" t="s">
        <v>94</v>
      </c>
      <c r="E222" s="58"/>
      <c r="F222" s="92">
        <v>42760</v>
      </c>
      <c r="G222" s="92">
        <v>43481</v>
      </c>
      <c r="H222" s="58"/>
      <c r="I222" s="83"/>
      <c r="J222" s="93">
        <v>485459.29</v>
      </c>
      <c r="K222" s="93">
        <v>571128.57999999996</v>
      </c>
      <c r="L222" s="93">
        <v>485459.29</v>
      </c>
      <c r="M222" s="93">
        <v>85669.29</v>
      </c>
    </row>
    <row r="223" spans="1:13" x14ac:dyDescent="0.3">
      <c r="A223" s="91" t="s">
        <v>993</v>
      </c>
      <c r="B223" s="91" t="s">
        <v>1011</v>
      </c>
      <c r="C223" s="91" t="s">
        <v>1103</v>
      </c>
      <c r="D223" s="91" t="s">
        <v>94</v>
      </c>
      <c r="E223" s="92">
        <v>44021</v>
      </c>
      <c r="F223" s="92">
        <v>43385</v>
      </c>
      <c r="G223" s="92">
        <v>43752</v>
      </c>
      <c r="H223" s="58"/>
      <c r="I223" s="94">
        <v>44056.423206018517</v>
      </c>
      <c r="J223" s="93">
        <v>543720.15</v>
      </c>
      <c r="K223" s="93">
        <v>572337</v>
      </c>
      <c r="L223" s="93">
        <v>486486.45</v>
      </c>
      <c r="M223" s="93">
        <v>28616.85</v>
      </c>
    </row>
    <row r="224" spans="1:13" x14ac:dyDescent="0.3">
      <c r="A224" s="91" t="s">
        <v>647</v>
      </c>
      <c r="B224" s="91" t="s">
        <v>647</v>
      </c>
      <c r="C224" s="91" t="s">
        <v>654</v>
      </c>
      <c r="D224" s="91" t="s">
        <v>94</v>
      </c>
      <c r="E224" s="92">
        <v>43741</v>
      </c>
      <c r="F224" s="92">
        <v>42755</v>
      </c>
      <c r="G224" s="92">
        <v>43741</v>
      </c>
      <c r="H224" s="58"/>
      <c r="I224" s="94">
        <v>43746.375196759262</v>
      </c>
      <c r="J224" s="93">
        <v>486981.43</v>
      </c>
      <c r="K224" s="93">
        <v>572919.32999999996</v>
      </c>
      <c r="L224" s="93">
        <v>486981.43</v>
      </c>
      <c r="M224" s="93">
        <v>85937.9</v>
      </c>
    </row>
    <row r="225" spans="1:13" x14ac:dyDescent="0.3">
      <c r="A225" s="91" t="s">
        <v>993</v>
      </c>
      <c r="B225" s="91" t="s">
        <v>1011</v>
      </c>
      <c r="C225" s="91" t="s">
        <v>1014</v>
      </c>
      <c r="D225" s="91" t="s">
        <v>94</v>
      </c>
      <c r="E225" s="92">
        <v>44566</v>
      </c>
      <c r="F225" s="92">
        <v>43091</v>
      </c>
      <c r="G225" s="92">
        <v>44516</v>
      </c>
      <c r="H225" s="58"/>
      <c r="I225" s="94">
        <v>44566.482615740744</v>
      </c>
      <c r="J225" s="93">
        <v>488809.5</v>
      </c>
      <c r="K225" s="93">
        <v>575070</v>
      </c>
      <c r="L225" s="93">
        <v>488809.5</v>
      </c>
      <c r="M225" s="93">
        <v>86260.5</v>
      </c>
    </row>
    <row r="226" spans="1:13" x14ac:dyDescent="0.3">
      <c r="A226" s="91" t="s">
        <v>92</v>
      </c>
      <c r="B226" s="91" t="s">
        <v>92</v>
      </c>
      <c r="C226" s="91" t="s">
        <v>261</v>
      </c>
      <c r="D226" s="91" t="s">
        <v>94</v>
      </c>
      <c r="E226" s="58"/>
      <c r="F226" s="92">
        <v>43384</v>
      </c>
      <c r="G226" s="92">
        <v>43755</v>
      </c>
      <c r="H226" s="58"/>
      <c r="I226" s="94">
        <v>43761.511030092595</v>
      </c>
      <c r="J226" s="93">
        <v>490803.29</v>
      </c>
      <c r="K226" s="93">
        <v>577415.63</v>
      </c>
      <c r="L226" s="93">
        <v>490803.29</v>
      </c>
      <c r="M226" s="93">
        <v>86612.34</v>
      </c>
    </row>
    <row r="227" spans="1:13" x14ac:dyDescent="0.3">
      <c r="A227" s="91" t="s">
        <v>647</v>
      </c>
      <c r="B227" s="91" t="s">
        <v>647</v>
      </c>
      <c r="C227" s="91" t="s">
        <v>728</v>
      </c>
      <c r="D227" s="91" t="s">
        <v>94</v>
      </c>
      <c r="E227" s="92">
        <v>44711</v>
      </c>
      <c r="F227" s="92">
        <v>44223</v>
      </c>
      <c r="G227" s="92">
        <v>44285</v>
      </c>
      <c r="H227" s="58"/>
      <c r="I227" s="94">
        <v>45009.382592592592</v>
      </c>
      <c r="J227" s="93">
        <v>491388.32</v>
      </c>
      <c r="K227" s="93">
        <v>578103.91</v>
      </c>
      <c r="L227" s="93">
        <v>491388.32</v>
      </c>
      <c r="M227" s="93">
        <v>86715.59</v>
      </c>
    </row>
    <row r="228" spans="1:13" x14ac:dyDescent="0.3">
      <c r="A228" s="91" t="s">
        <v>647</v>
      </c>
      <c r="B228" s="91" t="s">
        <v>647</v>
      </c>
      <c r="C228" s="91" t="s">
        <v>685</v>
      </c>
      <c r="D228" s="91" t="s">
        <v>94</v>
      </c>
      <c r="E228" s="92">
        <v>44349</v>
      </c>
      <c r="F228" s="92">
        <v>44302</v>
      </c>
      <c r="G228" s="92">
        <v>44302</v>
      </c>
      <c r="H228" s="58"/>
      <c r="I228" s="94">
        <v>44349.473877314813</v>
      </c>
      <c r="J228" s="93">
        <v>491565.62</v>
      </c>
      <c r="K228" s="93">
        <v>578312.5</v>
      </c>
      <c r="L228" s="93">
        <v>491565.62</v>
      </c>
      <c r="M228" s="93">
        <v>86746.880000000005</v>
      </c>
    </row>
    <row r="229" spans="1:13" x14ac:dyDescent="0.3">
      <c r="A229" s="91" t="s">
        <v>92</v>
      </c>
      <c r="B229" s="91" t="s">
        <v>92</v>
      </c>
      <c r="C229" s="91" t="s">
        <v>168</v>
      </c>
      <c r="D229" s="91" t="s">
        <v>94</v>
      </c>
      <c r="E229" s="58"/>
      <c r="F229" s="92">
        <v>42751</v>
      </c>
      <c r="G229" s="92">
        <v>43539</v>
      </c>
      <c r="H229" s="58"/>
      <c r="I229" s="83"/>
      <c r="J229" s="93">
        <v>496545.56</v>
      </c>
      <c r="K229" s="93">
        <v>584171.25</v>
      </c>
      <c r="L229" s="93">
        <v>496545.56</v>
      </c>
      <c r="M229" s="93">
        <v>87625.69</v>
      </c>
    </row>
    <row r="230" spans="1:13" x14ac:dyDescent="0.3">
      <c r="A230" s="91" t="s">
        <v>92</v>
      </c>
      <c r="B230" s="91" t="s">
        <v>92</v>
      </c>
      <c r="C230" s="91" t="s">
        <v>191</v>
      </c>
      <c r="D230" s="91" t="s">
        <v>94</v>
      </c>
      <c r="E230" s="92">
        <v>44965</v>
      </c>
      <c r="F230" s="92">
        <v>44578</v>
      </c>
      <c r="G230" s="92">
        <v>44578</v>
      </c>
      <c r="H230" s="58"/>
      <c r="I230" s="94">
        <v>44986.526875000003</v>
      </c>
      <c r="J230" s="93">
        <v>498525</v>
      </c>
      <c r="K230" s="93">
        <v>586500</v>
      </c>
      <c r="L230" s="93">
        <v>498525</v>
      </c>
      <c r="M230" s="93">
        <v>87975</v>
      </c>
    </row>
    <row r="231" spans="1:13" x14ac:dyDescent="0.3">
      <c r="A231" s="91" t="s">
        <v>1151</v>
      </c>
      <c r="B231" s="91" t="s">
        <v>1152</v>
      </c>
      <c r="C231" s="91" t="s">
        <v>1154</v>
      </c>
      <c r="D231" s="91" t="s">
        <v>94</v>
      </c>
      <c r="E231" s="58"/>
      <c r="F231" s="92">
        <v>42802</v>
      </c>
      <c r="G231" s="92">
        <v>43670</v>
      </c>
      <c r="H231" s="58"/>
      <c r="I231" s="83"/>
      <c r="J231" s="93">
        <v>499887.5</v>
      </c>
      <c r="K231" s="93">
        <v>588102.93999999994</v>
      </c>
      <c r="L231" s="93">
        <v>499887.5</v>
      </c>
      <c r="M231" s="93">
        <v>88215.44</v>
      </c>
    </row>
    <row r="232" spans="1:13" x14ac:dyDescent="0.3">
      <c r="A232" s="91" t="s">
        <v>92</v>
      </c>
      <c r="B232" s="91" t="s">
        <v>92</v>
      </c>
      <c r="C232" s="91" t="s">
        <v>186</v>
      </c>
      <c r="D232" s="91" t="s">
        <v>94</v>
      </c>
      <c r="E232" s="58"/>
      <c r="F232" s="92">
        <v>43432</v>
      </c>
      <c r="G232" s="92">
        <v>43986</v>
      </c>
      <c r="H232" s="58"/>
      <c r="I232" s="94">
        <v>43986.375081018516</v>
      </c>
      <c r="J232" s="93">
        <v>501557.37</v>
      </c>
      <c r="K232" s="93">
        <v>590067.5</v>
      </c>
      <c r="L232" s="93">
        <v>501557.37</v>
      </c>
      <c r="M232" s="93">
        <v>88510.13</v>
      </c>
    </row>
    <row r="233" spans="1:13" x14ac:dyDescent="0.3">
      <c r="A233" s="91" t="s">
        <v>92</v>
      </c>
      <c r="B233" s="91" t="s">
        <v>92</v>
      </c>
      <c r="C233" s="91" t="s">
        <v>266</v>
      </c>
      <c r="D233" s="91" t="s">
        <v>94</v>
      </c>
      <c r="E233" s="92">
        <v>44342</v>
      </c>
      <c r="F233" s="92">
        <v>43382</v>
      </c>
      <c r="G233" s="92">
        <v>43691</v>
      </c>
      <c r="H233" s="58"/>
      <c r="I233" s="94">
        <v>44342.476712962962</v>
      </c>
      <c r="J233" s="93">
        <v>502727.58</v>
      </c>
      <c r="K233" s="93">
        <v>591444.21</v>
      </c>
      <c r="L233" s="93">
        <v>502727.58</v>
      </c>
      <c r="M233" s="93">
        <v>88716.63</v>
      </c>
    </row>
    <row r="234" spans="1:13" x14ac:dyDescent="0.3">
      <c r="A234" s="91" t="s">
        <v>1151</v>
      </c>
      <c r="B234" s="91" t="s">
        <v>1173</v>
      </c>
      <c r="C234" s="91" t="s">
        <v>1196</v>
      </c>
      <c r="D234" s="91" t="s">
        <v>94</v>
      </c>
      <c r="E234" s="92">
        <v>45028</v>
      </c>
      <c r="F234" s="92">
        <v>44596</v>
      </c>
      <c r="G234" s="92">
        <v>45001</v>
      </c>
      <c r="H234" s="58"/>
      <c r="I234" s="94">
        <v>45222.46020833333</v>
      </c>
      <c r="J234" s="93">
        <v>563160</v>
      </c>
      <c r="K234" s="93">
        <v>592800</v>
      </c>
      <c r="L234" s="93">
        <v>503880</v>
      </c>
      <c r="M234" s="93">
        <v>29640</v>
      </c>
    </row>
    <row r="235" spans="1:13" x14ac:dyDescent="0.3">
      <c r="A235" s="91" t="s">
        <v>773</v>
      </c>
      <c r="B235" s="91" t="s">
        <v>773</v>
      </c>
      <c r="C235" s="91" t="s">
        <v>877</v>
      </c>
      <c r="D235" s="91" t="s">
        <v>94</v>
      </c>
      <c r="E235" s="92">
        <v>44617</v>
      </c>
      <c r="F235" s="92">
        <v>43966</v>
      </c>
      <c r="G235" s="92">
        <v>43966</v>
      </c>
      <c r="H235" s="58"/>
      <c r="I235" s="94">
        <v>44617.567719907405</v>
      </c>
      <c r="J235" s="93">
        <v>505086.36</v>
      </c>
      <c r="K235" s="93">
        <v>594219.25</v>
      </c>
      <c r="L235" s="93">
        <v>505086.36</v>
      </c>
      <c r="M235" s="93">
        <v>89132.89</v>
      </c>
    </row>
    <row r="236" spans="1:13" x14ac:dyDescent="0.3">
      <c r="A236" s="91" t="s">
        <v>736</v>
      </c>
      <c r="B236" s="91" t="s">
        <v>737</v>
      </c>
      <c r="C236" s="91" t="s">
        <v>1305</v>
      </c>
      <c r="D236" s="91" t="s">
        <v>94</v>
      </c>
      <c r="E236" s="92">
        <v>45093</v>
      </c>
      <c r="F236" s="92">
        <v>43811</v>
      </c>
      <c r="G236" s="92">
        <v>45035</v>
      </c>
      <c r="H236" s="58"/>
      <c r="I236" s="94">
        <v>45093.561168981483</v>
      </c>
      <c r="J236" s="93">
        <v>564638.63</v>
      </c>
      <c r="K236" s="93">
        <v>594356.44999999995</v>
      </c>
      <c r="L236" s="93">
        <v>505202.98</v>
      </c>
      <c r="M236" s="93">
        <v>29717.82</v>
      </c>
    </row>
    <row r="237" spans="1:13" x14ac:dyDescent="0.3">
      <c r="A237" s="91" t="s">
        <v>92</v>
      </c>
      <c r="B237" s="91" t="s">
        <v>92</v>
      </c>
      <c r="C237" s="91" t="s">
        <v>256</v>
      </c>
      <c r="D237" s="91" t="s">
        <v>94</v>
      </c>
      <c r="E237" s="92">
        <v>44995</v>
      </c>
      <c r="F237" s="92">
        <v>44510</v>
      </c>
      <c r="G237" s="92">
        <v>44510</v>
      </c>
      <c r="H237" s="58"/>
      <c r="I237" s="94">
        <v>45028.542141203703</v>
      </c>
      <c r="J237" s="93">
        <v>506014.53</v>
      </c>
      <c r="K237" s="93">
        <v>595311.21</v>
      </c>
      <c r="L237" s="93">
        <v>506014.53</v>
      </c>
      <c r="M237" s="93">
        <v>89296.68</v>
      </c>
    </row>
    <row r="238" spans="1:13" x14ac:dyDescent="0.3">
      <c r="A238" s="91" t="s">
        <v>280</v>
      </c>
      <c r="B238" s="91" t="s">
        <v>281</v>
      </c>
      <c r="C238" s="91" t="s">
        <v>287</v>
      </c>
      <c r="D238" s="91" t="s">
        <v>94</v>
      </c>
      <c r="E238" s="92">
        <v>44929</v>
      </c>
      <c r="F238" s="92">
        <v>44489</v>
      </c>
      <c r="G238" s="92">
        <v>44489</v>
      </c>
      <c r="H238" s="58"/>
      <c r="I238" s="94">
        <v>44930.391064814816</v>
      </c>
      <c r="J238" s="93">
        <v>566487.37</v>
      </c>
      <c r="K238" s="93">
        <v>596302.5</v>
      </c>
      <c r="L238" s="93">
        <v>506857.12</v>
      </c>
      <c r="M238" s="93">
        <v>29815.13</v>
      </c>
    </row>
    <row r="239" spans="1:13" x14ac:dyDescent="0.3">
      <c r="A239" s="91" t="s">
        <v>993</v>
      </c>
      <c r="B239" s="91" t="s">
        <v>1011</v>
      </c>
      <c r="C239" s="91" t="s">
        <v>1048</v>
      </c>
      <c r="D239" s="91" t="s">
        <v>94</v>
      </c>
      <c r="E239" s="92">
        <v>43521</v>
      </c>
      <c r="F239" s="92">
        <v>42773</v>
      </c>
      <c r="G239" s="92">
        <v>43431</v>
      </c>
      <c r="H239" s="58"/>
      <c r="I239" s="94">
        <v>43521.471458333333</v>
      </c>
      <c r="J239" s="93">
        <v>567231.69999999995</v>
      </c>
      <c r="K239" s="93">
        <v>597086</v>
      </c>
      <c r="L239" s="93">
        <v>507523.1</v>
      </c>
      <c r="M239" s="93">
        <v>29854.3</v>
      </c>
    </row>
    <row r="240" spans="1:13" x14ac:dyDescent="0.3">
      <c r="A240" s="91" t="s">
        <v>1151</v>
      </c>
      <c r="B240" s="91" t="s">
        <v>1173</v>
      </c>
      <c r="C240" s="91" t="s">
        <v>1199</v>
      </c>
      <c r="D240" s="91" t="s">
        <v>94</v>
      </c>
      <c r="E240" s="92">
        <v>44908</v>
      </c>
      <c r="F240" s="92">
        <v>44208</v>
      </c>
      <c r="G240" s="92">
        <v>44208</v>
      </c>
      <c r="H240" s="58"/>
      <c r="I240" s="94">
        <v>44928.564953703702</v>
      </c>
      <c r="J240" s="93">
        <v>568545.88</v>
      </c>
      <c r="K240" s="93">
        <v>598469.35</v>
      </c>
      <c r="L240" s="93">
        <v>508698.94</v>
      </c>
      <c r="M240" s="93">
        <v>29923.47</v>
      </c>
    </row>
    <row r="241" spans="1:13" x14ac:dyDescent="0.3">
      <c r="A241" s="91" t="s">
        <v>92</v>
      </c>
      <c r="B241" s="91" t="s">
        <v>92</v>
      </c>
      <c r="C241" s="91" t="s">
        <v>219</v>
      </c>
      <c r="D241" s="91" t="s">
        <v>94</v>
      </c>
      <c r="E241" s="92">
        <v>44853</v>
      </c>
      <c r="F241" s="92">
        <v>44488</v>
      </c>
      <c r="G241" s="92">
        <v>44488</v>
      </c>
      <c r="H241" s="58"/>
      <c r="I241" s="94">
        <v>44867.520578703705</v>
      </c>
      <c r="J241" s="93">
        <v>509960.69</v>
      </c>
      <c r="K241" s="93">
        <v>599953.75</v>
      </c>
      <c r="L241" s="93">
        <v>509960.69</v>
      </c>
      <c r="M241" s="93">
        <v>89993.06</v>
      </c>
    </row>
    <row r="242" spans="1:13" x14ac:dyDescent="0.3">
      <c r="A242" s="91" t="s">
        <v>993</v>
      </c>
      <c r="B242" s="91" t="s">
        <v>1011</v>
      </c>
      <c r="C242" s="91" t="s">
        <v>1124</v>
      </c>
      <c r="D242" s="91" t="s">
        <v>94</v>
      </c>
      <c r="E242" s="92">
        <v>43642</v>
      </c>
      <c r="F242" s="92">
        <v>42804</v>
      </c>
      <c r="G242" s="92">
        <v>43642</v>
      </c>
      <c r="H242" s="58"/>
      <c r="I242" s="94">
        <v>43644.415775462963</v>
      </c>
      <c r="J242" s="93">
        <v>569999.99</v>
      </c>
      <c r="K242" s="93">
        <v>599999.99</v>
      </c>
      <c r="L242" s="93">
        <v>509999.99</v>
      </c>
      <c r="M242" s="93">
        <v>30000</v>
      </c>
    </row>
    <row r="243" spans="1:13" x14ac:dyDescent="0.3">
      <c r="A243" s="91" t="s">
        <v>1151</v>
      </c>
      <c r="B243" s="91" t="s">
        <v>1152</v>
      </c>
      <c r="C243" s="91" t="s">
        <v>1155</v>
      </c>
      <c r="D243" s="91" t="s">
        <v>94</v>
      </c>
      <c r="E243" s="92">
        <v>44936</v>
      </c>
      <c r="F243" s="92">
        <v>42916</v>
      </c>
      <c r="G243" s="92">
        <v>43714</v>
      </c>
      <c r="H243" s="58"/>
      <c r="I243" s="94">
        <v>45083.367395833331</v>
      </c>
      <c r="J243" s="93">
        <v>510000</v>
      </c>
      <c r="K243" s="93">
        <v>600000</v>
      </c>
      <c r="L243" s="93">
        <v>510000</v>
      </c>
      <c r="M243" s="93">
        <v>90000</v>
      </c>
    </row>
    <row r="244" spans="1:13" x14ac:dyDescent="0.3">
      <c r="A244" s="91" t="s">
        <v>1151</v>
      </c>
      <c r="B244" s="91" t="s">
        <v>1152</v>
      </c>
      <c r="C244" s="91" t="s">
        <v>1162</v>
      </c>
      <c r="D244" s="91" t="s">
        <v>94</v>
      </c>
      <c r="E244" s="92">
        <v>44550</v>
      </c>
      <c r="F244" s="92">
        <v>42916</v>
      </c>
      <c r="G244" s="92">
        <v>43714</v>
      </c>
      <c r="H244" s="58"/>
      <c r="I244" s="94">
        <v>45041.366666666669</v>
      </c>
      <c r="J244" s="93">
        <v>510000</v>
      </c>
      <c r="K244" s="93">
        <v>600000</v>
      </c>
      <c r="L244" s="93">
        <v>510000</v>
      </c>
      <c r="M244" s="93">
        <v>90000</v>
      </c>
    </row>
    <row r="245" spans="1:13" x14ac:dyDescent="0.3">
      <c r="A245" s="91" t="s">
        <v>280</v>
      </c>
      <c r="B245" s="91" t="s">
        <v>281</v>
      </c>
      <c r="C245" s="91" t="s">
        <v>398</v>
      </c>
      <c r="D245" s="91" t="s">
        <v>94</v>
      </c>
      <c r="E245" s="58"/>
      <c r="F245" s="92">
        <v>42688</v>
      </c>
      <c r="G245" s="92">
        <v>43573</v>
      </c>
      <c r="H245" s="58"/>
      <c r="I245" s="83"/>
      <c r="J245" s="93">
        <v>571279.32999999996</v>
      </c>
      <c r="K245" s="93">
        <v>601346.66</v>
      </c>
      <c r="L245" s="93">
        <v>511144.66</v>
      </c>
      <c r="M245" s="93">
        <v>30067.33</v>
      </c>
    </row>
    <row r="246" spans="1:13" x14ac:dyDescent="0.3">
      <c r="A246" s="91" t="s">
        <v>92</v>
      </c>
      <c r="B246" s="91" t="s">
        <v>92</v>
      </c>
      <c r="C246" s="91" t="s">
        <v>99</v>
      </c>
      <c r="D246" s="91" t="s">
        <v>94</v>
      </c>
      <c r="E246" s="92">
        <v>43542</v>
      </c>
      <c r="F246" s="92">
        <v>42751</v>
      </c>
      <c r="G246" s="92">
        <v>43539</v>
      </c>
      <c r="H246" s="58"/>
      <c r="I246" s="94">
        <v>43542.612962962965</v>
      </c>
      <c r="J246" s="93">
        <v>513963.8</v>
      </c>
      <c r="K246" s="93">
        <v>604663.29</v>
      </c>
      <c r="L246" s="93">
        <v>513963.8</v>
      </c>
      <c r="M246" s="93">
        <v>90699.49</v>
      </c>
    </row>
    <row r="247" spans="1:13" x14ac:dyDescent="0.3">
      <c r="A247" s="91" t="s">
        <v>280</v>
      </c>
      <c r="B247" s="91" t="s">
        <v>418</v>
      </c>
      <c r="C247" s="91" t="s">
        <v>436</v>
      </c>
      <c r="D247" s="91" t="s">
        <v>94</v>
      </c>
      <c r="E247" s="92">
        <v>45035</v>
      </c>
      <c r="F247" s="92">
        <v>42703</v>
      </c>
      <c r="G247" s="92">
        <v>44175</v>
      </c>
      <c r="H247" s="58"/>
      <c r="I247" s="94">
        <v>45050.321157407408</v>
      </c>
      <c r="J247" s="93">
        <v>574463.92000000004</v>
      </c>
      <c r="K247" s="93">
        <v>604698.86</v>
      </c>
      <c r="L247" s="93">
        <v>513994.03</v>
      </c>
      <c r="M247" s="93">
        <v>30234.94</v>
      </c>
    </row>
    <row r="248" spans="1:13" x14ac:dyDescent="0.3">
      <c r="A248" s="91" t="s">
        <v>1151</v>
      </c>
      <c r="B248" s="91" t="s">
        <v>1152</v>
      </c>
      <c r="C248" s="91" t="s">
        <v>1159</v>
      </c>
      <c r="D248" s="91" t="s">
        <v>94</v>
      </c>
      <c r="E248" s="92">
        <v>44973</v>
      </c>
      <c r="F248" s="92">
        <v>42916</v>
      </c>
      <c r="G248" s="92">
        <v>43714</v>
      </c>
      <c r="H248" s="58"/>
      <c r="I248" s="94">
        <v>45089.296087962961</v>
      </c>
      <c r="J248" s="93">
        <v>515323.69</v>
      </c>
      <c r="K248" s="93">
        <v>606263.17000000004</v>
      </c>
      <c r="L248" s="93">
        <v>515323.69</v>
      </c>
      <c r="M248" s="93">
        <v>90939.48</v>
      </c>
    </row>
    <row r="249" spans="1:13" x14ac:dyDescent="0.3">
      <c r="A249" s="91" t="s">
        <v>92</v>
      </c>
      <c r="B249" s="91" t="s">
        <v>92</v>
      </c>
      <c r="C249" s="91" t="s">
        <v>162</v>
      </c>
      <c r="D249" s="91" t="s">
        <v>94</v>
      </c>
      <c r="E249" s="92">
        <v>44944</v>
      </c>
      <c r="F249" s="92">
        <v>44578</v>
      </c>
      <c r="G249" s="92">
        <v>44578</v>
      </c>
      <c r="H249" s="58"/>
      <c r="I249" s="94">
        <v>44944.354814814818</v>
      </c>
      <c r="J249" s="93">
        <v>515373.1</v>
      </c>
      <c r="K249" s="93">
        <v>606321.30000000005</v>
      </c>
      <c r="L249" s="93">
        <v>515373.1</v>
      </c>
      <c r="M249" s="93">
        <v>90948.2</v>
      </c>
    </row>
    <row r="250" spans="1:13" x14ac:dyDescent="0.3">
      <c r="A250" s="91" t="s">
        <v>92</v>
      </c>
      <c r="B250" s="91" t="s">
        <v>92</v>
      </c>
      <c r="C250" s="91" t="s">
        <v>136</v>
      </c>
      <c r="D250" s="91" t="s">
        <v>94</v>
      </c>
      <c r="E250" s="92">
        <v>42954</v>
      </c>
      <c r="F250" s="92">
        <v>42758</v>
      </c>
      <c r="G250" s="92">
        <v>42923</v>
      </c>
      <c r="H250" s="58"/>
      <c r="I250" s="94">
        <v>43199.820219907408</v>
      </c>
      <c r="J250" s="93">
        <v>517597.41</v>
      </c>
      <c r="K250" s="93">
        <v>608938.13</v>
      </c>
      <c r="L250" s="93">
        <v>517597.41</v>
      </c>
      <c r="M250" s="93">
        <v>91340.72</v>
      </c>
    </row>
    <row r="251" spans="1:13" x14ac:dyDescent="0.3">
      <c r="A251" s="91" t="s">
        <v>736</v>
      </c>
      <c r="B251" s="91" t="s">
        <v>739</v>
      </c>
      <c r="C251" s="91" t="s">
        <v>752</v>
      </c>
      <c r="D251" s="91" t="s">
        <v>94</v>
      </c>
      <c r="E251" s="92">
        <v>44314</v>
      </c>
      <c r="F251" s="92">
        <v>43320</v>
      </c>
      <c r="G251" s="92">
        <v>43986</v>
      </c>
      <c r="H251" s="58"/>
      <c r="I251" s="94">
        <v>44347.358900462961</v>
      </c>
      <c r="J251" s="93">
        <v>580446.15</v>
      </c>
      <c r="K251" s="93">
        <v>610995.94999999995</v>
      </c>
      <c r="L251" s="93">
        <v>519346.55</v>
      </c>
      <c r="M251" s="93">
        <v>30549.8</v>
      </c>
    </row>
    <row r="252" spans="1:13" x14ac:dyDescent="0.3">
      <c r="A252" s="91" t="s">
        <v>92</v>
      </c>
      <c r="B252" s="91" t="s">
        <v>92</v>
      </c>
      <c r="C252" s="91" t="s">
        <v>234</v>
      </c>
      <c r="D252" s="91" t="s">
        <v>94</v>
      </c>
      <c r="E252" s="92">
        <v>42895</v>
      </c>
      <c r="F252" s="92">
        <v>42760</v>
      </c>
      <c r="G252" s="92">
        <v>42760</v>
      </c>
      <c r="H252" s="58"/>
      <c r="I252" s="94">
        <v>43199.819606481484</v>
      </c>
      <c r="J252" s="93">
        <v>521482.02</v>
      </c>
      <c r="K252" s="93">
        <v>613508.26</v>
      </c>
      <c r="L252" s="93">
        <v>521482.02</v>
      </c>
      <c r="M252" s="93">
        <v>92026.240000000005</v>
      </c>
    </row>
    <row r="253" spans="1:13" x14ac:dyDescent="0.3">
      <c r="A253" s="91" t="s">
        <v>92</v>
      </c>
      <c r="B253" s="91" t="s">
        <v>92</v>
      </c>
      <c r="C253" s="91" t="s">
        <v>182</v>
      </c>
      <c r="D253" s="91" t="s">
        <v>94</v>
      </c>
      <c r="E253" s="92">
        <v>44977</v>
      </c>
      <c r="F253" s="92">
        <v>44539</v>
      </c>
      <c r="G253" s="92">
        <v>44539</v>
      </c>
      <c r="H253" s="58"/>
      <c r="I253" s="94">
        <v>44979.428900462961</v>
      </c>
      <c r="J253" s="93">
        <v>522157.12</v>
      </c>
      <c r="K253" s="93">
        <v>614302.5</v>
      </c>
      <c r="L253" s="93">
        <v>522157.12</v>
      </c>
      <c r="M253" s="93">
        <v>92145.38</v>
      </c>
    </row>
    <row r="254" spans="1:13" x14ac:dyDescent="0.3">
      <c r="A254" s="91" t="s">
        <v>92</v>
      </c>
      <c r="B254" s="91" t="s">
        <v>92</v>
      </c>
      <c r="C254" s="91" t="s">
        <v>189</v>
      </c>
      <c r="D254" s="91" t="s">
        <v>94</v>
      </c>
      <c r="E254" s="92">
        <v>44292</v>
      </c>
      <c r="F254" s="92">
        <v>43640</v>
      </c>
      <c r="G254" s="92">
        <v>43640</v>
      </c>
      <c r="H254" s="58"/>
      <c r="I254" s="94">
        <v>44307.382407407407</v>
      </c>
      <c r="J254" s="93">
        <v>522475.38</v>
      </c>
      <c r="K254" s="93">
        <v>614676.92000000004</v>
      </c>
      <c r="L254" s="93">
        <v>522475.38</v>
      </c>
      <c r="M254" s="93">
        <v>92201.54</v>
      </c>
    </row>
    <row r="255" spans="1:13" x14ac:dyDescent="0.3">
      <c r="A255" s="91" t="s">
        <v>773</v>
      </c>
      <c r="B255" s="91" t="s">
        <v>773</v>
      </c>
      <c r="C255" s="91" t="s">
        <v>844</v>
      </c>
      <c r="D255" s="91" t="s">
        <v>94</v>
      </c>
      <c r="E255" s="92">
        <v>45022</v>
      </c>
      <c r="F255" s="92">
        <v>44103</v>
      </c>
      <c r="G255" s="92">
        <v>44103</v>
      </c>
      <c r="H255" s="58"/>
      <c r="I255" s="94">
        <v>45022.602280092593</v>
      </c>
      <c r="J255" s="93">
        <v>523453.29</v>
      </c>
      <c r="K255" s="93">
        <v>615827.4</v>
      </c>
      <c r="L255" s="93">
        <v>523453.29</v>
      </c>
      <c r="M255" s="93">
        <v>92374.11</v>
      </c>
    </row>
    <row r="256" spans="1:13" x14ac:dyDescent="0.3">
      <c r="A256" s="91" t="s">
        <v>280</v>
      </c>
      <c r="B256" s="91" t="s">
        <v>281</v>
      </c>
      <c r="C256" s="91" t="s">
        <v>289</v>
      </c>
      <c r="D256" s="91" t="s">
        <v>94</v>
      </c>
      <c r="E256" s="92">
        <v>45082</v>
      </c>
      <c r="F256" s="92">
        <v>44489</v>
      </c>
      <c r="G256" s="92">
        <v>44489</v>
      </c>
      <c r="H256" s="58"/>
      <c r="I256" s="94">
        <v>45083.391365740739</v>
      </c>
      <c r="J256" s="93">
        <v>586306.93999999994</v>
      </c>
      <c r="K256" s="93">
        <v>617165.19999999995</v>
      </c>
      <c r="L256" s="93">
        <v>524590.42000000004</v>
      </c>
      <c r="M256" s="93">
        <v>30858.26</v>
      </c>
    </row>
    <row r="257" spans="1:13" x14ac:dyDescent="0.3">
      <c r="A257" s="91" t="s">
        <v>773</v>
      </c>
      <c r="B257" s="91" t="s">
        <v>773</v>
      </c>
      <c r="C257" s="91" t="s">
        <v>914</v>
      </c>
      <c r="D257" s="91" t="s">
        <v>94</v>
      </c>
      <c r="E257" s="92">
        <v>44916</v>
      </c>
      <c r="F257" s="92">
        <v>43945</v>
      </c>
      <c r="G257" s="92">
        <v>43945</v>
      </c>
      <c r="H257" s="58"/>
      <c r="I257" s="94">
        <v>44929.36613425926</v>
      </c>
      <c r="J257" s="93">
        <v>526047.66</v>
      </c>
      <c r="K257" s="93">
        <v>618879.6</v>
      </c>
      <c r="L257" s="93">
        <v>526047.66</v>
      </c>
      <c r="M257" s="93">
        <v>92831.94</v>
      </c>
    </row>
    <row r="258" spans="1:13" x14ac:dyDescent="0.3">
      <c r="A258" s="91" t="s">
        <v>1151</v>
      </c>
      <c r="B258" s="91" t="s">
        <v>1152</v>
      </c>
      <c r="C258" s="91" t="s">
        <v>1157</v>
      </c>
      <c r="D258" s="91" t="s">
        <v>94</v>
      </c>
      <c r="E258" s="92">
        <v>44221</v>
      </c>
      <c r="F258" s="92">
        <v>42916</v>
      </c>
      <c r="G258" s="92">
        <v>43714</v>
      </c>
      <c r="H258" s="58"/>
      <c r="I258" s="94">
        <v>45041.365393518521</v>
      </c>
      <c r="J258" s="93">
        <v>527000</v>
      </c>
      <c r="K258" s="93">
        <v>620000</v>
      </c>
      <c r="L258" s="93">
        <v>527000</v>
      </c>
      <c r="M258" s="93">
        <v>93000</v>
      </c>
    </row>
    <row r="259" spans="1:13" x14ac:dyDescent="0.3">
      <c r="A259" s="91" t="s">
        <v>647</v>
      </c>
      <c r="B259" s="91" t="s">
        <v>647</v>
      </c>
      <c r="C259" s="91" t="s">
        <v>691</v>
      </c>
      <c r="D259" s="91" t="s">
        <v>94</v>
      </c>
      <c r="E259" s="92">
        <v>44818</v>
      </c>
      <c r="F259" s="92">
        <v>44523</v>
      </c>
      <c r="G259" s="92">
        <v>44523</v>
      </c>
      <c r="H259" s="58"/>
      <c r="I259" s="94">
        <v>44818.341122685182</v>
      </c>
      <c r="J259" s="93">
        <v>527512.35</v>
      </c>
      <c r="K259" s="93">
        <v>620602.76</v>
      </c>
      <c r="L259" s="93">
        <v>527512.35</v>
      </c>
      <c r="M259" s="93">
        <v>93090.41</v>
      </c>
    </row>
    <row r="260" spans="1:13" x14ac:dyDescent="0.3">
      <c r="A260" s="91" t="s">
        <v>280</v>
      </c>
      <c r="B260" s="91" t="s">
        <v>281</v>
      </c>
      <c r="C260" s="91" t="s">
        <v>292</v>
      </c>
      <c r="D260" s="91" t="s">
        <v>94</v>
      </c>
      <c r="E260" s="92">
        <v>45090</v>
      </c>
      <c r="F260" s="92">
        <v>44489</v>
      </c>
      <c r="G260" s="92">
        <v>44489</v>
      </c>
      <c r="H260" s="58"/>
      <c r="I260" s="94">
        <v>45120.594386574077</v>
      </c>
      <c r="J260" s="93">
        <v>592391.12</v>
      </c>
      <c r="K260" s="93">
        <v>623569.6</v>
      </c>
      <c r="L260" s="93">
        <v>530034.16</v>
      </c>
      <c r="M260" s="93">
        <v>31178.48</v>
      </c>
    </row>
    <row r="261" spans="1:13" x14ac:dyDescent="0.3">
      <c r="A261" s="91" t="s">
        <v>92</v>
      </c>
      <c r="B261" s="91" t="s">
        <v>92</v>
      </c>
      <c r="C261" s="91" t="s">
        <v>148</v>
      </c>
      <c r="D261" s="91" t="s">
        <v>94</v>
      </c>
      <c r="E261" s="92">
        <v>45001</v>
      </c>
      <c r="F261" s="92">
        <v>44791</v>
      </c>
      <c r="G261" s="92">
        <v>44791</v>
      </c>
      <c r="H261" s="58"/>
      <c r="I261" s="94">
        <v>45134.500567129631</v>
      </c>
      <c r="J261" s="93">
        <v>535847.12</v>
      </c>
      <c r="K261" s="93">
        <v>630408.38</v>
      </c>
      <c r="L261" s="93">
        <v>535847.12</v>
      </c>
      <c r="M261" s="93">
        <v>94561.26</v>
      </c>
    </row>
    <row r="262" spans="1:13" x14ac:dyDescent="0.3">
      <c r="A262" s="91" t="s">
        <v>647</v>
      </c>
      <c r="B262" s="91" t="s">
        <v>647</v>
      </c>
      <c r="C262" s="91" t="s">
        <v>715</v>
      </c>
      <c r="D262" s="91" t="s">
        <v>94</v>
      </c>
      <c r="E262" s="92">
        <v>44889</v>
      </c>
      <c r="F262" s="92">
        <v>44236</v>
      </c>
      <c r="G262" s="92">
        <v>44309</v>
      </c>
      <c r="H262" s="58"/>
      <c r="I262" s="94">
        <v>44900.355914351851</v>
      </c>
      <c r="J262" s="93">
        <v>542218.02</v>
      </c>
      <c r="K262" s="93">
        <v>637903.55000000005</v>
      </c>
      <c r="L262" s="93">
        <v>542218.02</v>
      </c>
      <c r="M262" s="93">
        <v>95685.53</v>
      </c>
    </row>
    <row r="263" spans="1:13" x14ac:dyDescent="0.3">
      <c r="A263" s="91" t="s">
        <v>1151</v>
      </c>
      <c r="B263" s="91" t="s">
        <v>1152</v>
      </c>
      <c r="C263" s="91" t="s">
        <v>1170</v>
      </c>
      <c r="D263" s="91" t="s">
        <v>94</v>
      </c>
      <c r="E263" s="92">
        <v>44104</v>
      </c>
      <c r="F263" s="92">
        <v>42892</v>
      </c>
      <c r="G263" s="92">
        <v>43696</v>
      </c>
      <c r="H263" s="58"/>
      <c r="I263" s="94">
        <v>44277.36246527778</v>
      </c>
      <c r="J263" s="93">
        <v>543849.62</v>
      </c>
      <c r="K263" s="93">
        <v>639823.07999999996</v>
      </c>
      <c r="L263" s="93">
        <v>543849.62</v>
      </c>
      <c r="M263" s="93">
        <v>95973.46</v>
      </c>
    </row>
    <row r="264" spans="1:13" x14ac:dyDescent="0.3">
      <c r="A264" s="91" t="s">
        <v>92</v>
      </c>
      <c r="B264" s="91" t="s">
        <v>92</v>
      </c>
      <c r="C264" s="91" t="s">
        <v>258</v>
      </c>
      <c r="D264" s="91" t="s">
        <v>94</v>
      </c>
      <c r="E264" s="92">
        <v>44999</v>
      </c>
      <c r="F264" s="92">
        <v>44791</v>
      </c>
      <c r="G264" s="92">
        <v>44791</v>
      </c>
      <c r="H264" s="58"/>
      <c r="I264" s="94">
        <v>45132.415671296294</v>
      </c>
      <c r="J264" s="93">
        <v>544931.16</v>
      </c>
      <c r="K264" s="93">
        <v>641095.48</v>
      </c>
      <c r="L264" s="93">
        <v>544931.16</v>
      </c>
      <c r="M264" s="93">
        <v>96164.32</v>
      </c>
    </row>
    <row r="265" spans="1:13" x14ac:dyDescent="0.3">
      <c r="A265" s="91" t="s">
        <v>92</v>
      </c>
      <c r="B265" s="91" t="s">
        <v>92</v>
      </c>
      <c r="C265" s="91" t="s">
        <v>139</v>
      </c>
      <c r="D265" s="91" t="s">
        <v>94</v>
      </c>
      <c r="E265" s="92">
        <v>45166</v>
      </c>
      <c r="F265" s="92">
        <v>44841</v>
      </c>
      <c r="G265" s="92">
        <v>44841</v>
      </c>
      <c r="H265" s="58"/>
      <c r="I265" s="94">
        <v>45166.618807870371</v>
      </c>
      <c r="J265" s="93">
        <v>552326.55000000005</v>
      </c>
      <c r="K265" s="93">
        <v>649795.93999999994</v>
      </c>
      <c r="L265" s="93">
        <v>552326.55000000005</v>
      </c>
      <c r="M265" s="93">
        <v>97469.39</v>
      </c>
    </row>
    <row r="266" spans="1:13" x14ac:dyDescent="0.3">
      <c r="A266" s="91" t="s">
        <v>280</v>
      </c>
      <c r="B266" s="91" t="s">
        <v>281</v>
      </c>
      <c r="C266" s="91" t="s">
        <v>293</v>
      </c>
      <c r="D266" s="91" t="s">
        <v>94</v>
      </c>
      <c r="E266" s="92">
        <v>45125</v>
      </c>
      <c r="F266" s="92">
        <v>44489</v>
      </c>
      <c r="G266" s="92">
        <v>44489</v>
      </c>
      <c r="H266" s="58"/>
      <c r="I266" s="94">
        <v>45197.431087962963</v>
      </c>
      <c r="J266" s="93">
        <v>621582.72</v>
      </c>
      <c r="K266" s="93">
        <v>654297.59999999998</v>
      </c>
      <c r="L266" s="93">
        <v>556152.96</v>
      </c>
      <c r="M266" s="93">
        <v>32714.880000000001</v>
      </c>
    </row>
    <row r="267" spans="1:13" x14ac:dyDescent="0.3">
      <c r="A267" s="91" t="s">
        <v>647</v>
      </c>
      <c r="B267" s="91" t="s">
        <v>647</v>
      </c>
      <c r="C267" s="91" t="s">
        <v>687</v>
      </c>
      <c r="D267" s="91" t="s">
        <v>94</v>
      </c>
      <c r="E267" s="92">
        <v>45050</v>
      </c>
      <c r="F267" s="92">
        <v>44265</v>
      </c>
      <c r="G267" s="92">
        <v>44307</v>
      </c>
      <c r="H267" s="58"/>
      <c r="I267" s="94">
        <v>45061.476446759261</v>
      </c>
      <c r="J267" s="93">
        <v>562705.30000000005</v>
      </c>
      <c r="K267" s="93">
        <v>662006.23</v>
      </c>
      <c r="L267" s="93">
        <v>562705.30000000005</v>
      </c>
      <c r="M267" s="93">
        <v>99300.93</v>
      </c>
    </row>
    <row r="268" spans="1:13" x14ac:dyDescent="0.3">
      <c r="A268" s="91" t="s">
        <v>92</v>
      </c>
      <c r="B268" s="91" t="s">
        <v>92</v>
      </c>
      <c r="C268" s="91" t="s">
        <v>276</v>
      </c>
      <c r="D268" s="91" t="s">
        <v>94</v>
      </c>
      <c r="E268" s="92">
        <v>44340</v>
      </c>
      <c r="F268" s="92">
        <v>43536</v>
      </c>
      <c r="G268" s="92">
        <v>43691</v>
      </c>
      <c r="H268" s="58"/>
      <c r="I268" s="94">
        <v>44340.446087962962</v>
      </c>
      <c r="J268" s="93">
        <v>564671.88</v>
      </c>
      <c r="K268" s="93">
        <v>664319.86</v>
      </c>
      <c r="L268" s="93">
        <v>564671.88</v>
      </c>
      <c r="M268" s="93">
        <v>99647.98</v>
      </c>
    </row>
    <row r="269" spans="1:13" x14ac:dyDescent="0.3">
      <c r="A269" s="91" t="s">
        <v>773</v>
      </c>
      <c r="B269" s="91" t="s">
        <v>773</v>
      </c>
      <c r="C269" s="91" t="s">
        <v>798</v>
      </c>
      <c r="D269" s="91" t="s">
        <v>94</v>
      </c>
      <c r="E269" s="92">
        <v>45147</v>
      </c>
      <c r="F269" s="92">
        <v>43957</v>
      </c>
      <c r="G269" s="92">
        <v>43957</v>
      </c>
      <c r="H269" s="58"/>
      <c r="I269" s="94">
        <v>45147.392500000002</v>
      </c>
      <c r="J269" s="93">
        <v>565540.94999999995</v>
      </c>
      <c r="K269" s="93">
        <v>665342.30000000005</v>
      </c>
      <c r="L269" s="93">
        <v>565540.94999999995</v>
      </c>
      <c r="M269" s="93">
        <v>99801.35</v>
      </c>
    </row>
    <row r="270" spans="1:13" x14ac:dyDescent="0.3">
      <c r="A270" s="91" t="s">
        <v>92</v>
      </c>
      <c r="B270" s="91" t="s">
        <v>92</v>
      </c>
      <c r="C270" s="91" t="s">
        <v>218</v>
      </c>
      <c r="D270" s="91" t="s">
        <v>94</v>
      </c>
      <c r="E270" s="92">
        <v>44712</v>
      </c>
      <c r="F270" s="92">
        <v>44596</v>
      </c>
      <c r="G270" s="92">
        <v>44596</v>
      </c>
      <c r="H270" s="58"/>
      <c r="I270" s="94">
        <v>44712.61928240741</v>
      </c>
      <c r="J270" s="93">
        <v>565887.5</v>
      </c>
      <c r="K270" s="93">
        <v>665750</v>
      </c>
      <c r="L270" s="93">
        <v>565887.5</v>
      </c>
      <c r="M270" s="93">
        <v>99862.5</v>
      </c>
    </row>
    <row r="271" spans="1:13" x14ac:dyDescent="0.3">
      <c r="A271" s="91" t="s">
        <v>92</v>
      </c>
      <c r="B271" s="91" t="s">
        <v>92</v>
      </c>
      <c r="C271" s="91" t="s">
        <v>125</v>
      </c>
      <c r="D271" s="91" t="s">
        <v>94</v>
      </c>
      <c r="E271" s="92">
        <v>43557</v>
      </c>
      <c r="F271" s="92">
        <v>42773</v>
      </c>
      <c r="G271" s="92">
        <v>43557</v>
      </c>
      <c r="H271" s="58"/>
      <c r="I271" s="94">
        <v>43559.417314814818</v>
      </c>
      <c r="J271" s="93">
        <v>566753.43999999994</v>
      </c>
      <c r="K271" s="93">
        <v>666768.75</v>
      </c>
      <c r="L271" s="93">
        <v>566753.43999999994</v>
      </c>
      <c r="M271" s="93">
        <v>100015.31</v>
      </c>
    </row>
    <row r="272" spans="1:13" x14ac:dyDescent="0.3">
      <c r="A272" s="91" t="s">
        <v>993</v>
      </c>
      <c r="B272" s="91" t="s">
        <v>1011</v>
      </c>
      <c r="C272" s="91" t="s">
        <v>1025</v>
      </c>
      <c r="D272" s="91" t="s">
        <v>94</v>
      </c>
      <c r="E272" s="58"/>
      <c r="F272" s="92">
        <v>42475</v>
      </c>
      <c r="G272" s="92">
        <v>43574</v>
      </c>
      <c r="H272" s="58"/>
      <c r="I272" s="83"/>
      <c r="J272" s="93">
        <v>567919.32999999996</v>
      </c>
      <c r="K272" s="93">
        <v>668140.39</v>
      </c>
      <c r="L272" s="93">
        <v>567919.32999999996</v>
      </c>
      <c r="M272" s="93">
        <v>100221.06</v>
      </c>
    </row>
    <row r="273" spans="1:13" x14ac:dyDescent="0.3">
      <c r="A273" s="91" t="s">
        <v>647</v>
      </c>
      <c r="B273" s="91" t="s">
        <v>647</v>
      </c>
      <c r="C273" s="91" t="s">
        <v>702</v>
      </c>
      <c r="D273" s="91" t="s">
        <v>94</v>
      </c>
      <c r="E273" s="92">
        <v>44624</v>
      </c>
      <c r="F273" s="92">
        <v>44236</v>
      </c>
      <c r="G273" s="92">
        <v>44288</v>
      </c>
      <c r="H273" s="58"/>
      <c r="I273" s="94">
        <v>44652.528194444443</v>
      </c>
      <c r="J273" s="93">
        <v>567996.55000000005</v>
      </c>
      <c r="K273" s="93">
        <v>668231.23</v>
      </c>
      <c r="L273" s="93">
        <v>567996.55000000005</v>
      </c>
      <c r="M273" s="93">
        <v>100234.68</v>
      </c>
    </row>
    <row r="274" spans="1:13" x14ac:dyDescent="0.3">
      <c r="A274" s="91" t="s">
        <v>280</v>
      </c>
      <c r="B274" s="91" t="s">
        <v>281</v>
      </c>
      <c r="C274" s="91" t="s">
        <v>284</v>
      </c>
      <c r="D274" s="91" t="s">
        <v>94</v>
      </c>
      <c r="E274" s="58"/>
      <c r="F274" s="92">
        <v>42695</v>
      </c>
      <c r="G274" s="92">
        <v>43578</v>
      </c>
      <c r="H274" s="58"/>
      <c r="I274" s="83"/>
      <c r="J274" s="93">
        <v>635023.59</v>
      </c>
      <c r="K274" s="93">
        <v>668445.88</v>
      </c>
      <c r="L274" s="93">
        <v>568178.99</v>
      </c>
      <c r="M274" s="93">
        <v>33422.29</v>
      </c>
    </row>
    <row r="275" spans="1:13" x14ac:dyDescent="0.3">
      <c r="A275" s="91" t="s">
        <v>92</v>
      </c>
      <c r="B275" s="91" t="s">
        <v>92</v>
      </c>
      <c r="C275" s="91" t="s">
        <v>172</v>
      </c>
      <c r="D275" s="91" t="s">
        <v>94</v>
      </c>
      <c r="E275" s="92">
        <v>44978</v>
      </c>
      <c r="F275" s="92">
        <v>44782</v>
      </c>
      <c r="G275" s="92">
        <v>44782</v>
      </c>
      <c r="H275" s="58"/>
      <c r="I275" s="94">
        <v>44986.490972222222</v>
      </c>
      <c r="J275" s="93">
        <v>568388.62</v>
      </c>
      <c r="K275" s="93">
        <v>668692.5</v>
      </c>
      <c r="L275" s="93">
        <v>568388.62</v>
      </c>
      <c r="M275" s="93">
        <v>100303.88</v>
      </c>
    </row>
    <row r="276" spans="1:13" x14ac:dyDescent="0.3">
      <c r="A276" s="91" t="s">
        <v>280</v>
      </c>
      <c r="B276" s="91" t="s">
        <v>281</v>
      </c>
      <c r="C276" s="91" t="s">
        <v>345</v>
      </c>
      <c r="D276" s="91" t="s">
        <v>94</v>
      </c>
      <c r="E276" s="58"/>
      <c r="F276" s="92">
        <v>42697</v>
      </c>
      <c r="G276" s="92">
        <v>43570</v>
      </c>
      <c r="H276" s="58"/>
      <c r="I276" s="83"/>
      <c r="J276" s="93">
        <v>636265.21</v>
      </c>
      <c r="K276" s="93">
        <v>669752.85</v>
      </c>
      <c r="L276" s="93">
        <v>569289.92000000004</v>
      </c>
      <c r="M276" s="93">
        <v>33487.64</v>
      </c>
    </row>
    <row r="277" spans="1:13" x14ac:dyDescent="0.3">
      <c r="A277" s="91" t="s">
        <v>92</v>
      </c>
      <c r="B277" s="91" t="s">
        <v>92</v>
      </c>
      <c r="C277" s="91" t="s">
        <v>124</v>
      </c>
      <c r="D277" s="91" t="s">
        <v>94</v>
      </c>
      <c r="E277" s="92">
        <v>44698</v>
      </c>
      <c r="F277" s="92">
        <v>44510</v>
      </c>
      <c r="G277" s="92">
        <v>44510</v>
      </c>
      <c r="H277" s="58"/>
      <c r="I277" s="94">
        <v>44719.507141203707</v>
      </c>
      <c r="J277" s="93">
        <v>572676.03</v>
      </c>
      <c r="K277" s="93">
        <v>673736.5</v>
      </c>
      <c r="L277" s="93">
        <v>572676.03</v>
      </c>
      <c r="M277" s="93">
        <v>101060.47</v>
      </c>
    </row>
    <row r="278" spans="1:13" x14ac:dyDescent="0.3">
      <c r="A278" s="91" t="s">
        <v>993</v>
      </c>
      <c r="B278" s="91" t="s">
        <v>1011</v>
      </c>
      <c r="C278" s="91" t="s">
        <v>1031</v>
      </c>
      <c r="D278" s="91" t="s">
        <v>94</v>
      </c>
      <c r="E278" s="58"/>
      <c r="F278" s="92">
        <v>42485</v>
      </c>
      <c r="G278" s="92">
        <v>43580</v>
      </c>
      <c r="H278" s="58"/>
      <c r="I278" s="83"/>
      <c r="J278" s="93">
        <v>573750</v>
      </c>
      <c r="K278" s="93">
        <v>675000</v>
      </c>
      <c r="L278" s="93">
        <v>573750</v>
      </c>
      <c r="M278" s="93">
        <v>101250</v>
      </c>
    </row>
    <row r="279" spans="1:13" x14ac:dyDescent="0.3">
      <c r="A279" s="91" t="s">
        <v>92</v>
      </c>
      <c r="B279" s="91" t="s">
        <v>92</v>
      </c>
      <c r="C279" s="91" t="s">
        <v>108</v>
      </c>
      <c r="D279" s="91" t="s">
        <v>94</v>
      </c>
      <c r="E279" s="92">
        <v>44980</v>
      </c>
      <c r="F279" s="92">
        <v>44596</v>
      </c>
      <c r="G279" s="92">
        <v>44596</v>
      </c>
      <c r="H279" s="58"/>
      <c r="I279" s="94">
        <v>44981.382592592592</v>
      </c>
      <c r="J279" s="93">
        <v>575931.48</v>
      </c>
      <c r="K279" s="93">
        <v>677566.45</v>
      </c>
      <c r="L279" s="93">
        <v>575931.48</v>
      </c>
      <c r="M279" s="93">
        <v>101634.97</v>
      </c>
    </row>
    <row r="280" spans="1:13" x14ac:dyDescent="0.3">
      <c r="A280" s="91" t="s">
        <v>647</v>
      </c>
      <c r="B280" s="91" t="s">
        <v>647</v>
      </c>
      <c r="C280" s="91" t="s">
        <v>648</v>
      </c>
      <c r="D280" s="91" t="s">
        <v>94</v>
      </c>
      <c r="E280" s="92">
        <v>44462</v>
      </c>
      <c r="F280" s="92">
        <v>43453</v>
      </c>
      <c r="G280" s="92">
        <v>43714</v>
      </c>
      <c r="H280" s="58"/>
      <c r="I280" s="94">
        <v>44462.382106481484</v>
      </c>
      <c r="J280" s="93">
        <v>578000</v>
      </c>
      <c r="K280" s="93">
        <v>680000</v>
      </c>
      <c r="L280" s="93">
        <v>578000</v>
      </c>
      <c r="M280" s="93">
        <v>102000</v>
      </c>
    </row>
    <row r="281" spans="1:13" x14ac:dyDescent="0.3">
      <c r="A281" s="91" t="s">
        <v>647</v>
      </c>
      <c r="B281" s="91" t="s">
        <v>647</v>
      </c>
      <c r="C281" s="91" t="s">
        <v>673</v>
      </c>
      <c r="D281" s="91" t="s">
        <v>94</v>
      </c>
      <c r="E281" s="92">
        <v>44245</v>
      </c>
      <c r="F281" s="92">
        <v>43453</v>
      </c>
      <c r="G281" s="92">
        <v>43691</v>
      </c>
      <c r="H281" s="58"/>
      <c r="I281" s="94">
        <v>44307.371921296297</v>
      </c>
      <c r="J281" s="93">
        <v>580475.1</v>
      </c>
      <c r="K281" s="93">
        <v>682911.88</v>
      </c>
      <c r="L281" s="93">
        <v>580475.1</v>
      </c>
      <c r="M281" s="93">
        <v>102436.78</v>
      </c>
    </row>
    <row r="282" spans="1:13" x14ac:dyDescent="0.3">
      <c r="A282" s="91" t="s">
        <v>447</v>
      </c>
      <c r="B282" s="91" t="s">
        <v>448</v>
      </c>
      <c r="C282" s="91" t="s">
        <v>464</v>
      </c>
      <c r="D282" s="91" t="s">
        <v>94</v>
      </c>
      <c r="E282" s="92">
        <v>43412</v>
      </c>
      <c r="F282" s="92">
        <v>42683</v>
      </c>
      <c r="G282" s="92">
        <v>43328</v>
      </c>
      <c r="H282" s="58"/>
      <c r="I282" s="94">
        <v>43525.426319444443</v>
      </c>
      <c r="J282" s="93">
        <v>617757.24</v>
      </c>
      <c r="K282" s="93">
        <v>686396.93</v>
      </c>
      <c r="L282" s="93">
        <v>583437.39</v>
      </c>
      <c r="M282" s="93">
        <v>68639.69</v>
      </c>
    </row>
    <row r="283" spans="1:13" x14ac:dyDescent="0.3">
      <c r="A283" s="91" t="s">
        <v>647</v>
      </c>
      <c r="B283" s="91" t="s">
        <v>647</v>
      </c>
      <c r="C283" s="91" t="s">
        <v>697</v>
      </c>
      <c r="D283" s="91" t="s">
        <v>94</v>
      </c>
      <c r="E283" s="92">
        <v>45056</v>
      </c>
      <c r="F283" s="92">
        <v>44586</v>
      </c>
      <c r="G283" s="92">
        <v>44697</v>
      </c>
      <c r="H283" s="58"/>
      <c r="I283" s="94">
        <v>45062.474803240744</v>
      </c>
      <c r="J283" s="93">
        <v>583557.68999999994</v>
      </c>
      <c r="K283" s="93">
        <v>686538.46</v>
      </c>
      <c r="L283" s="93">
        <v>583557.68999999994</v>
      </c>
      <c r="M283" s="93">
        <v>102980.77</v>
      </c>
    </row>
    <row r="284" spans="1:13" x14ac:dyDescent="0.3">
      <c r="A284" s="91" t="s">
        <v>280</v>
      </c>
      <c r="B284" s="91" t="s">
        <v>281</v>
      </c>
      <c r="C284" s="91" t="s">
        <v>350</v>
      </c>
      <c r="D284" s="91" t="s">
        <v>94</v>
      </c>
      <c r="E284" s="92">
        <v>44088</v>
      </c>
      <c r="F284" s="92">
        <v>42692</v>
      </c>
      <c r="G284" s="92">
        <v>43489</v>
      </c>
      <c r="H284" s="58"/>
      <c r="I284" s="94">
        <v>44088.451863425929</v>
      </c>
      <c r="J284" s="93">
        <v>652645.77</v>
      </c>
      <c r="K284" s="93">
        <v>686995.55</v>
      </c>
      <c r="L284" s="93">
        <v>583946.21</v>
      </c>
      <c r="M284" s="93">
        <v>34349.78</v>
      </c>
    </row>
    <row r="285" spans="1:13" x14ac:dyDescent="0.3">
      <c r="A285" s="91" t="s">
        <v>280</v>
      </c>
      <c r="B285" s="91" t="s">
        <v>281</v>
      </c>
      <c r="C285" s="91" t="s">
        <v>410</v>
      </c>
      <c r="D285" s="91" t="s">
        <v>94</v>
      </c>
      <c r="E285" s="92">
        <v>43549</v>
      </c>
      <c r="F285" s="92">
        <v>42667</v>
      </c>
      <c r="G285" s="92">
        <v>43549</v>
      </c>
      <c r="H285" s="58"/>
      <c r="I285" s="94">
        <v>43553.3674537037</v>
      </c>
      <c r="J285" s="93">
        <v>654810.55000000005</v>
      </c>
      <c r="K285" s="93">
        <v>689274.26</v>
      </c>
      <c r="L285" s="93">
        <v>585883.12</v>
      </c>
      <c r="M285" s="93">
        <v>34463.71</v>
      </c>
    </row>
    <row r="286" spans="1:13" x14ac:dyDescent="0.3">
      <c r="A286" s="91" t="s">
        <v>280</v>
      </c>
      <c r="B286" s="91" t="s">
        <v>281</v>
      </c>
      <c r="C286" s="91" t="s">
        <v>312</v>
      </c>
      <c r="D286" s="91" t="s">
        <v>94</v>
      </c>
      <c r="E286" s="58"/>
      <c r="F286" s="92">
        <v>42699</v>
      </c>
      <c r="G286" s="92">
        <v>43543</v>
      </c>
      <c r="H286" s="58"/>
      <c r="I286" s="83"/>
      <c r="J286" s="93">
        <v>655279.55000000005</v>
      </c>
      <c r="K286" s="93">
        <v>689767.95</v>
      </c>
      <c r="L286" s="93">
        <v>586302.75</v>
      </c>
      <c r="M286" s="93">
        <v>34488.400000000001</v>
      </c>
    </row>
    <row r="287" spans="1:13" x14ac:dyDescent="0.3">
      <c r="A287" s="91" t="s">
        <v>92</v>
      </c>
      <c r="B287" s="91" t="s">
        <v>92</v>
      </c>
      <c r="C287" s="91" t="s">
        <v>165</v>
      </c>
      <c r="D287" s="91" t="s">
        <v>94</v>
      </c>
      <c r="E287" s="58"/>
      <c r="F287" s="92">
        <v>42753</v>
      </c>
      <c r="G287" s="92">
        <v>43546</v>
      </c>
      <c r="H287" s="58"/>
      <c r="I287" s="83"/>
      <c r="J287" s="93">
        <v>587512.86</v>
      </c>
      <c r="K287" s="93">
        <v>691191.6</v>
      </c>
      <c r="L287" s="93">
        <v>587512.86</v>
      </c>
      <c r="M287" s="93">
        <v>103678.74</v>
      </c>
    </row>
    <row r="288" spans="1:13" x14ac:dyDescent="0.3">
      <c r="A288" s="91" t="s">
        <v>1151</v>
      </c>
      <c r="B288" s="91" t="s">
        <v>1173</v>
      </c>
      <c r="C288" s="91" t="s">
        <v>1246</v>
      </c>
      <c r="D288" s="91" t="s">
        <v>94</v>
      </c>
      <c r="E288" s="92">
        <v>43747</v>
      </c>
      <c r="F288" s="92">
        <v>43152</v>
      </c>
      <c r="G288" s="92">
        <v>43684</v>
      </c>
      <c r="H288" s="58"/>
      <c r="I288" s="94">
        <v>43798.447280092594</v>
      </c>
      <c r="J288" s="93">
        <v>657551.29</v>
      </c>
      <c r="K288" s="93">
        <v>692159.25</v>
      </c>
      <c r="L288" s="93">
        <v>588335.35999999999</v>
      </c>
      <c r="M288" s="93">
        <v>34607.96</v>
      </c>
    </row>
    <row r="289" spans="1:13" x14ac:dyDescent="0.3">
      <c r="A289" s="91" t="s">
        <v>647</v>
      </c>
      <c r="B289" s="91" t="s">
        <v>647</v>
      </c>
      <c r="C289" s="91" t="s">
        <v>686</v>
      </c>
      <c r="D289" s="91" t="s">
        <v>94</v>
      </c>
      <c r="E289" s="92">
        <v>43990</v>
      </c>
      <c r="F289" s="92">
        <v>43616</v>
      </c>
      <c r="G289" s="92">
        <v>43616</v>
      </c>
      <c r="H289" s="58"/>
      <c r="I289" s="94">
        <v>44274.377222222225</v>
      </c>
      <c r="J289" s="93">
        <v>588393.37</v>
      </c>
      <c r="K289" s="93">
        <v>692227.5</v>
      </c>
      <c r="L289" s="93">
        <v>588393.37</v>
      </c>
      <c r="M289" s="93">
        <v>103834.13</v>
      </c>
    </row>
    <row r="290" spans="1:13" x14ac:dyDescent="0.3">
      <c r="A290" s="91" t="s">
        <v>647</v>
      </c>
      <c r="B290" s="91" t="s">
        <v>647</v>
      </c>
      <c r="C290" s="91" t="s">
        <v>653</v>
      </c>
      <c r="D290" s="91" t="s">
        <v>94</v>
      </c>
      <c r="E290" s="92">
        <v>44712</v>
      </c>
      <c r="F290" s="92">
        <v>44265</v>
      </c>
      <c r="G290" s="92">
        <v>44305</v>
      </c>
      <c r="H290" s="58"/>
      <c r="I290" s="94">
        <v>44712.635208333333</v>
      </c>
      <c r="J290" s="93">
        <v>590122.31000000006</v>
      </c>
      <c r="K290" s="93">
        <v>694261.54</v>
      </c>
      <c r="L290" s="93">
        <v>590122.31000000006</v>
      </c>
      <c r="M290" s="93">
        <v>104139.23</v>
      </c>
    </row>
    <row r="291" spans="1:13" x14ac:dyDescent="0.3">
      <c r="A291" s="91" t="s">
        <v>544</v>
      </c>
      <c r="B291" s="91" t="s">
        <v>578</v>
      </c>
      <c r="C291" s="91" t="s">
        <v>589</v>
      </c>
      <c r="D291" s="91" t="s">
        <v>94</v>
      </c>
      <c r="E291" s="92">
        <v>44364</v>
      </c>
      <c r="F291" s="92">
        <v>43782</v>
      </c>
      <c r="G291" s="92">
        <v>43782</v>
      </c>
      <c r="H291" s="58"/>
      <c r="I291" s="94">
        <v>44448.573553240742</v>
      </c>
      <c r="J291" s="93">
        <v>662038.18000000005</v>
      </c>
      <c r="K291" s="93">
        <v>696882.3</v>
      </c>
      <c r="L291" s="93">
        <v>592349.96</v>
      </c>
      <c r="M291" s="93">
        <v>34844.120000000003</v>
      </c>
    </row>
    <row r="292" spans="1:13" x14ac:dyDescent="0.3">
      <c r="A292" s="91" t="s">
        <v>647</v>
      </c>
      <c r="B292" s="91" t="s">
        <v>647</v>
      </c>
      <c r="C292" s="91" t="s">
        <v>679</v>
      </c>
      <c r="D292" s="91" t="s">
        <v>94</v>
      </c>
      <c r="E292" s="92">
        <v>44734</v>
      </c>
      <c r="F292" s="92">
        <v>44265</v>
      </c>
      <c r="G292" s="92">
        <v>44356</v>
      </c>
      <c r="H292" s="58"/>
      <c r="I292" s="94">
        <v>44735.373101851852</v>
      </c>
      <c r="J292" s="93">
        <v>592580.77</v>
      </c>
      <c r="K292" s="93">
        <v>697153.85</v>
      </c>
      <c r="L292" s="93">
        <v>592580.77</v>
      </c>
      <c r="M292" s="93">
        <v>104573.08</v>
      </c>
    </row>
    <row r="293" spans="1:13" x14ac:dyDescent="0.3">
      <c r="A293" s="91" t="s">
        <v>280</v>
      </c>
      <c r="B293" s="91" t="s">
        <v>281</v>
      </c>
      <c r="C293" s="91" t="s">
        <v>381</v>
      </c>
      <c r="D293" s="91" t="s">
        <v>94</v>
      </c>
      <c r="E293" s="92">
        <v>43678</v>
      </c>
      <c r="F293" s="92">
        <v>42703</v>
      </c>
      <c r="G293" s="92">
        <v>43549</v>
      </c>
      <c r="H293" s="58"/>
      <c r="I293" s="94">
        <v>43678.396817129629</v>
      </c>
      <c r="J293" s="93">
        <v>664302.44999999995</v>
      </c>
      <c r="K293" s="93">
        <v>699265.74</v>
      </c>
      <c r="L293" s="93">
        <v>594375.87</v>
      </c>
      <c r="M293" s="93">
        <v>34963.29</v>
      </c>
    </row>
    <row r="294" spans="1:13" x14ac:dyDescent="0.3">
      <c r="A294" s="91" t="s">
        <v>544</v>
      </c>
      <c r="B294" s="91" t="s">
        <v>578</v>
      </c>
      <c r="C294" s="91" t="s">
        <v>606</v>
      </c>
      <c r="D294" s="91" t="s">
        <v>94</v>
      </c>
      <c r="E294" s="92">
        <v>44742</v>
      </c>
      <c r="F294" s="92">
        <v>43683</v>
      </c>
      <c r="G294" s="92">
        <v>43683</v>
      </c>
      <c r="H294" s="58"/>
      <c r="I294" s="94">
        <v>44935.506967592592</v>
      </c>
      <c r="J294" s="93">
        <v>664965.14</v>
      </c>
      <c r="K294" s="93">
        <v>699963.31</v>
      </c>
      <c r="L294" s="93">
        <v>594968.81000000006</v>
      </c>
      <c r="M294" s="93">
        <v>34998.17</v>
      </c>
    </row>
    <row r="295" spans="1:13" x14ac:dyDescent="0.3">
      <c r="A295" s="91" t="s">
        <v>1151</v>
      </c>
      <c r="B295" s="91" t="s">
        <v>1173</v>
      </c>
      <c r="C295" s="91" t="s">
        <v>1222</v>
      </c>
      <c r="D295" s="91" t="s">
        <v>94</v>
      </c>
      <c r="E295" s="92">
        <v>43991</v>
      </c>
      <c r="F295" s="92">
        <v>43152</v>
      </c>
      <c r="G295" s="92">
        <v>43684</v>
      </c>
      <c r="H295" s="58"/>
      <c r="I295" s="94">
        <v>44273.349039351851</v>
      </c>
      <c r="J295" s="93">
        <v>666423.73</v>
      </c>
      <c r="K295" s="93">
        <v>701498.66</v>
      </c>
      <c r="L295" s="93">
        <v>596273.86</v>
      </c>
      <c r="M295" s="93">
        <v>35074.93</v>
      </c>
    </row>
    <row r="296" spans="1:13" x14ac:dyDescent="0.3">
      <c r="A296" s="91" t="s">
        <v>92</v>
      </c>
      <c r="B296" s="91" t="s">
        <v>92</v>
      </c>
      <c r="C296" s="91" t="s">
        <v>273</v>
      </c>
      <c r="D296" s="91" t="s">
        <v>94</v>
      </c>
      <c r="E296" s="92">
        <v>43601</v>
      </c>
      <c r="F296" s="92">
        <v>42754</v>
      </c>
      <c r="G296" s="92">
        <v>43601</v>
      </c>
      <c r="H296" s="58"/>
      <c r="I296" s="94">
        <v>43601.47179398148</v>
      </c>
      <c r="J296" s="93">
        <v>599390.55000000005</v>
      </c>
      <c r="K296" s="93">
        <v>705165.35</v>
      </c>
      <c r="L296" s="93">
        <v>599390.55000000005</v>
      </c>
      <c r="M296" s="93">
        <v>105774.8</v>
      </c>
    </row>
    <row r="297" spans="1:13" x14ac:dyDescent="0.3">
      <c r="A297" s="91" t="s">
        <v>92</v>
      </c>
      <c r="B297" s="91" t="s">
        <v>92</v>
      </c>
      <c r="C297" s="91" t="s">
        <v>255</v>
      </c>
      <c r="D297" s="91" t="s">
        <v>94</v>
      </c>
      <c r="E297" s="92">
        <v>43906</v>
      </c>
      <c r="F297" s="92">
        <v>43385</v>
      </c>
      <c r="G297" s="92">
        <v>43691</v>
      </c>
      <c r="H297" s="58"/>
      <c r="I297" s="94">
        <v>43906.493298611109</v>
      </c>
      <c r="J297" s="93">
        <v>600428.89</v>
      </c>
      <c r="K297" s="93">
        <v>706386.93</v>
      </c>
      <c r="L297" s="93">
        <v>600428.89</v>
      </c>
      <c r="M297" s="93">
        <v>105958.04</v>
      </c>
    </row>
    <row r="298" spans="1:13" x14ac:dyDescent="0.3">
      <c r="A298" s="91" t="s">
        <v>280</v>
      </c>
      <c r="B298" s="91" t="s">
        <v>281</v>
      </c>
      <c r="C298" s="91" t="s">
        <v>296</v>
      </c>
      <c r="D298" s="91" t="s">
        <v>94</v>
      </c>
      <c r="E298" s="92">
        <v>43510</v>
      </c>
      <c r="F298" s="92">
        <v>42635</v>
      </c>
      <c r="G298" s="92">
        <v>43510</v>
      </c>
      <c r="H298" s="58"/>
      <c r="I298" s="94">
        <v>43523.366597222222</v>
      </c>
      <c r="J298" s="93">
        <v>672181.23</v>
      </c>
      <c r="K298" s="93">
        <v>707559.19</v>
      </c>
      <c r="L298" s="93">
        <v>601425.31000000006</v>
      </c>
      <c r="M298" s="93">
        <v>35377.96</v>
      </c>
    </row>
    <row r="299" spans="1:13" x14ac:dyDescent="0.3">
      <c r="A299" s="91" t="s">
        <v>92</v>
      </c>
      <c r="B299" s="91" t="s">
        <v>92</v>
      </c>
      <c r="C299" s="91" t="s">
        <v>204</v>
      </c>
      <c r="D299" s="91" t="s">
        <v>94</v>
      </c>
      <c r="E299" s="92">
        <v>44978</v>
      </c>
      <c r="F299" s="92">
        <v>44700</v>
      </c>
      <c r="G299" s="92">
        <v>44700</v>
      </c>
      <c r="H299" s="58"/>
      <c r="I299" s="94">
        <v>44979.376493055555</v>
      </c>
      <c r="J299" s="93">
        <v>605046.06000000006</v>
      </c>
      <c r="K299" s="93">
        <v>711818.9</v>
      </c>
      <c r="L299" s="93">
        <v>605046.06000000006</v>
      </c>
      <c r="M299" s="93">
        <v>106772.84</v>
      </c>
    </row>
    <row r="300" spans="1:13" x14ac:dyDescent="0.3">
      <c r="A300" s="91" t="s">
        <v>993</v>
      </c>
      <c r="B300" s="91" t="s">
        <v>1011</v>
      </c>
      <c r="C300" s="91" t="s">
        <v>1094</v>
      </c>
      <c r="D300" s="91" t="s">
        <v>94</v>
      </c>
      <c r="E300" s="58"/>
      <c r="F300" s="92">
        <v>42765</v>
      </c>
      <c r="G300" s="92">
        <v>43622</v>
      </c>
      <c r="H300" s="58"/>
      <c r="I300" s="83"/>
      <c r="J300" s="93">
        <v>678121.4</v>
      </c>
      <c r="K300" s="93">
        <v>713812</v>
      </c>
      <c r="L300" s="93">
        <v>606740.19999999995</v>
      </c>
      <c r="M300" s="93">
        <v>35690.6</v>
      </c>
    </row>
    <row r="301" spans="1:13" x14ac:dyDescent="0.3">
      <c r="A301" s="91" t="s">
        <v>993</v>
      </c>
      <c r="B301" s="91" t="s">
        <v>1011</v>
      </c>
      <c r="C301" s="91" t="s">
        <v>1035</v>
      </c>
      <c r="D301" s="91" t="s">
        <v>94</v>
      </c>
      <c r="E301" s="92">
        <v>43677</v>
      </c>
      <c r="F301" s="92">
        <v>42486</v>
      </c>
      <c r="G301" s="92">
        <v>43566</v>
      </c>
      <c r="H301" s="58"/>
      <c r="I301" s="94">
        <v>43677.321504629632</v>
      </c>
      <c r="J301" s="93">
        <v>607200.77</v>
      </c>
      <c r="K301" s="93">
        <v>714353.85</v>
      </c>
      <c r="L301" s="93">
        <v>607200.77</v>
      </c>
      <c r="M301" s="93">
        <v>107153.08</v>
      </c>
    </row>
    <row r="302" spans="1:13" x14ac:dyDescent="0.3">
      <c r="A302" s="91" t="s">
        <v>647</v>
      </c>
      <c r="B302" s="91" t="s">
        <v>647</v>
      </c>
      <c r="C302" s="91" t="s">
        <v>711</v>
      </c>
      <c r="D302" s="91" t="s">
        <v>94</v>
      </c>
      <c r="E302" s="92">
        <v>44139</v>
      </c>
      <c r="F302" s="92">
        <v>43523</v>
      </c>
      <c r="G302" s="92">
        <v>43741</v>
      </c>
      <c r="H302" s="58"/>
      <c r="I302" s="94">
        <v>44274.380266203705</v>
      </c>
      <c r="J302" s="93">
        <v>608706.25</v>
      </c>
      <c r="K302" s="93">
        <v>716125</v>
      </c>
      <c r="L302" s="93">
        <v>608706.25</v>
      </c>
      <c r="M302" s="93">
        <v>107418.75</v>
      </c>
    </row>
    <row r="303" spans="1:13" x14ac:dyDescent="0.3">
      <c r="A303" s="91" t="s">
        <v>773</v>
      </c>
      <c r="B303" s="91" t="s">
        <v>773</v>
      </c>
      <c r="C303" s="91" t="s">
        <v>822</v>
      </c>
      <c r="D303" s="91" t="s">
        <v>94</v>
      </c>
      <c r="E303" s="92">
        <v>44958</v>
      </c>
      <c r="F303" s="92">
        <v>44039</v>
      </c>
      <c r="G303" s="92">
        <v>44722</v>
      </c>
      <c r="H303" s="58"/>
      <c r="I303" s="94">
        <v>45000.522685185184</v>
      </c>
      <c r="J303" s="93">
        <v>608861.53</v>
      </c>
      <c r="K303" s="93">
        <v>716307.68</v>
      </c>
      <c r="L303" s="93">
        <v>608861.53</v>
      </c>
      <c r="M303" s="93">
        <v>107446.15</v>
      </c>
    </row>
    <row r="304" spans="1:13" x14ac:dyDescent="0.3">
      <c r="A304" s="91" t="s">
        <v>647</v>
      </c>
      <c r="B304" s="91" t="s">
        <v>647</v>
      </c>
      <c r="C304" s="91" t="s">
        <v>678</v>
      </c>
      <c r="D304" s="91" t="s">
        <v>94</v>
      </c>
      <c r="E304" s="92">
        <v>44281</v>
      </c>
      <c r="F304" s="92">
        <v>43535</v>
      </c>
      <c r="G304" s="92">
        <v>43691</v>
      </c>
      <c r="H304" s="58"/>
      <c r="I304" s="94">
        <v>44306.440821759257</v>
      </c>
      <c r="J304" s="93">
        <v>614158.29</v>
      </c>
      <c r="K304" s="93">
        <v>722539.17</v>
      </c>
      <c r="L304" s="93">
        <v>614158.29</v>
      </c>
      <c r="M304" s="93">
        <v>108380.88</v>
      </c>
    </row>
    <row r="305" spans="1:13" x14ac:dyDescent="0.3">
      <c r="A305" s="91" t="s">
        <v>92</v>
      </c>
      <c r="B305" s="91" t="s">
        <v>92</v>
      </c>
      <c r="C305" s="91" t="s">
        <v>127</v>
      </c>
      <c r="D305" s="91" t="s">
        <v>94</v>
      </c>
      <c r="E305" s="92">
        <v>44272</v>
      </c>
      <c r="F305" s="92">
        <v>43389</v>
      </c>
      <c r="G305" s="92">
        <v>44138</v>
      </c>
      <c r="H305" s="58"/>
      <c r="I305" s="94">
        <v>44272.321400462963</v>
      </c>
      <c r="J305" s="93">
        <v>614439.86</v>
      </c>
      <c r="K305" s="93">
        <v>722870.42</v>
      </c>
      <c r="L305" s="93">
        <v>614439.86</v>
      </c>
      <c r="M305" s="93">
        <v>108430.56</v>
      </c>
    </row>
    <row r="306" spans="1:13" x14ac:dyDescent="0.3">
      <c r="A306" s="91" t="s">
        <v>932</v>
      </c>
      <c r="B306" s="91" t="s">
        <v>932</v>
      </c>
      <c r="C306" s="91" t="s">
        <v>951</v>
      </c>
      <c r="D306" s="91" t="s">
        <v>94</v>
      </c>
      <c r="E306" s="92">
        <v>43913</v>
      </c>
      <c r="F306" s="92">
        <v>43129</v>
      </c>
      <c r="G306" s="92">
        <v>43697</v>
      </c>
      <c r="H306" s="58"/>
      <c r="I306" s="94">
        <v>43914.384236111109</v>
      </c>
      <c r="J306" s="93">
        <v>686809.39</v>
      </c>
      <c r="K306" s="93">
        <v>722957.25</v>
      </c>
      <c r="L306" s="93">
        <v>614513.66</v>
      </c>
      <c r="M306" s="93">
        <v>36147.86</v>
      </c>
    </row>
    <row r="307" spans="1:13" x14ac:dyDescent="0.3">
      <c r="A307" s="91" t="s">
        <v>92</v>
      </c>
      <c r="B307" s="91" t="s">
        <v>92</v>
      </c>
      <c r="C307" s="91" t="s">
        <v>110</v>
      </c>
      <c r="D307" s="91" t="s">
        <v>94</v>
      </c>
      <c r="E307" s="92">
        <v>44085</v>
      </c>
      <c r="F307" s="92">
        <v>43434</v>
      </c>
      <c r="G307" s="92">
        <v>43684</v>
      </c>
      <c r="H307" s="58"/>
      <c r="I307" s="94">
        <v>44263.539849537039</v>
      </c>
      <c r="J307" s="93">
        <v>614890</v>
      </c>
      <c r="K307" s="93">
        <v>723400</v>
      </c>
      <c r="L307" s="93">
        <v>614890</v>
      </c>
      <c r="M307" s="93">
        <v>108510</v>
      </c>
    </row>
    <row r="308" spans="1:13" x14ac:dyDescent="0.3">
      <c r="A308" s="91" t="s">
        <v>1151</v>
      </c>
      <c r="B308" s="91" t="s">
        <v>1173</v>
      </c>
      <c r="C308" s="91" t="s">
        <v>1268</v>
      </c>
      <c r="D308" s="91" t="s">
        <v>94</v>
      </c>
      <c r="E308" s="92">
        <v>44231</v>
      </c>
      <c r="F308" s="92">
        <v>44159</v>
      </c>
      <c r="G308" s="92">
        <v>44159</v>
      </c>
      <c r="H308" s="58"/>
      <c r="I308" s="94">
        <v>44272.485821759263</v>
      </c>
      <c r="J308" s="93">
        <v>692037</v>
      </c>
      <c r="K308" s="93">
        <v>728460</v>
      </c>
      <c r="L308" s="93">
        <v>619191</v>
      </c>
      <c r="M308" s="93">
        <v>36423</v>
      </c>
    </row>
    <row r="309" spans="1:13" x14ac:dyDescent="0.3">
      <c r="A309" s="91" t="s">
        <v>92</v>
      </c>
      <c r="B309" s="91" t="s">
        <v>92</v>
      </c>
      <c r="C309" s="91" t="s">
        <v>184</v>
      </c>
      <c r="D309" s="91" t="s">
        <v>94</v>
      </c>
      <c r="E309" s="92">
        <v>45175</v>
      </c>
      <c r="F309" s="92">
        <v>44781</v>
      </c>
      <c r="G309" s="92">
        <v>44781</v>
      </c>
      <c r="H309" s="58"/>
      <c r="I309" s="94">
        <v>45175.615231481483</v>
      </c>
      <c r="J309" s="93">
        <v>625233.85</v>
      </c>
      <c r="K309" s="93">
        <v>735569.23</v>
      </c>
      <c r="L309" s="93">
        <v>625233.85</v>
      </c>
      <c r="M309" s="93">
        <v>110335.38</v>
      </c>
    </row>
    <row r="310" spans="1:13" x14ac:dyDescent="0.3">
      <c r="A310" s="91" t="s">
        <v>280</v>
      </c>
      <c r="B310" s="91" t="s">
        <v>281</v>
      </c>
      <c r="C310" s="91" t="s">
        <v>314</v>
      </c>
      <c r="D310" s="91" t="s">
        <v>94</v>
      </c>
      <c r="E310" s="58"/>
      <c r="F310" s="92">
        <v>42697</v>
      </c>
      <c r="G310" s="92">
        <v>43538</v>
      </c>
      <c r="H310" s="58"/>
      <c r="I310" s="83"/>
      <c r="J310" s="93">
        <v>700173.81</v>
      </c>
      <c r="K310" s="93">
        <v>737025.06</v>
      </c>
      <c r="L310" s="93">
        <v>626471.30000000005</v>
      </c>
      <c r="M310" s="93">
        <v>36851.25</v>
      </c>
    </row>
    <row r="311" spans="1:13" x14ac:dyDescent="0.3">
      <c r="A311" s="91" t="s">
        <v>993</v>
      </c>
      <c r="B311" s="91" t="s">
        <v>1011</v>
      </c>
      <c r="C311" s="91" t="s">
        <v>1122</v>
      </c>
      <c r="D311" s="91" t="s">
        <v>94</v>
      </c>
      <c r="E311" s="92">
        <v>44209</v>
      </c>
      <c r="F311" s="92">
        <v>42810</v>
      </c>
      <c r="G311" s="92">
        <v>43668</v>
      </c>
      <c r="H311" s="58"/>
      <c r="I311" s="94">
        <v>44209.585162037038</v>
      </c>
      <c r="J311" s="93">
        <v>702288.76</v>
      </c>
      <c r="K311" s="93">
        <v>739251.33</v>
      </c>
      <c r="L311" s="93">
        <v>628363.63</v>
      </c>
      <c r="M311" s="93">
        <v>36962.57</v>
      </c>
    </row>
    <row r="312" spans="1:13" x14ac:dyDescent="0.3">
      <c r="A312" s="91" t="s">
        <v>92</v>
      </c>
      <c r="B312" s="91" t="s">
        <v>92</v>
      </c>
      <c r="C312" s="91" t="s">
        <v>222</v>
      </c>
      <c r="D312" s="91" t="s">
        <v>94</v>
      </c>
      <c r="E312" s="92">
        <v>44957</v>
      </c>
      <c r="F312" s="92">
        <v>44503</v>
      </c>
      <c r="G312" s="92">
        <v>44503</v>
      </c>
      <c r="H312" s="58"/>
      <c r="I312" s="94">
        <v>44986.506273148145</v>
      </c>
      <c r="J312" s="93">
        <v>629912.31000000006</v>
      </c>
      <c r="K312" s="93">
        <v>741073.31</v>
      </c>
      <c r="L312" s="93">
        <v>629912.31000000006</v>
      </c>
      <c r="M312" s="93">
        <v>111161</v>
      </c>
    </row>
    <row r="313" spans="1:13" x14ac:dyDescent="0.3">
      <c r="A313" s="91" t="s">
        <v>92</v>
      </c>
      <c r="B313" s="91" t="s">
        <v>92</v>
      </c>
      <c r="C313" s="91" t="s">
        <v>227</v>
      </c>
      <c r="D313" s="91" t="s">
        <v>94</v>
      </c>
      <c r="E313" s="92">
        <v>43808</v>
      </c>
      <c r="F313" s="92">
        <v>42744</v>
      </c>
      <c r="G313" s="92">
        <v>43592</v>
      </c>
      <c r="H313" s="58"/>
      <c r="I313" s="94">
        <v>43808.622303240743</v>
      </c>
      <c r="J313" s="93">
        <v>630508.92000000004</v>
      </c>
      <c r="K313" s="93">
        <v>741775.2</v>
      </c>
      <c r="L313" s="93">
        <v>630508.92000000004</v>
      </c>
      <c r="M313" s="93">
        <v>111266.28</v>
      </c>
    </row>
    <row r="314" spans="1:13" x14ac:dyDescent="0.3">
      <c r="A314" s="91" t="s">
        <v>1151</v>
      </c>
      <c r="B314" s="91" t="s">
        <v>1173</v>
      </c>
      <c r="C314" s="91" t="s">
        <v>1269</v>
      </c>
      <c r="D314" s="91" t="s">
        <v>94</v>
      </c>
      <c r="E314" s="92">
        <v>44627</v>
      </c>
      <c r="F314" s="92">
        <v>44175</v>
      </c>
      <c r="G314" s="92">
        <v>44175</v>
      </c>
      <c r="H314" s="58"/>
      <c r="I314" s="94">
        <v>44908.507094907407</v>
      </c>
      <c r="J314" s="93">
        <v>705530.8</v>
      </c>
      <c r="K314" s="93">
        <v>742664</v>
      </c>
      <c r="L314" s="93">
        <v>631264.4</v>
      </c>
      <c r="M314" s="93">
        <v>37133.199999999997</v>
      </c>
    </row>
    <row r="315" spans="1:13" x14ac:dyDescent="0.3">
      <c r="A315" s="91" t="s">
        <v>993</v>
      </c>
      <c r="B315" s="91" t="s">
        <v>1011</v>
      </c>
      <c r="C315" s="91" t="s">
        <v>1147</v>
      </c>
      <c r="D315" s="91" t="s">
        <v>94</v>
      </c>
      <c r="E315" s="92">
        <v>44272</v>
      </c>
      <c r="F315" s="92">
        <v>43367</v>
      </c>
      <c r="G315" s="92">
        <v>43696</v>
      </c>
      <c r="H315" s="58"/>
      <c r="I315" s="94">
        <v>44273.439583333333</v>
      </c>
      <c r="J315" s="93">
        <v>634161.65</v>
      </c>
      <c r="K315" s="93">
        <v>746072.53</v>
      </c>
      <c r="L315" s="93">
        <v>634161.65</v>
      </c>
      <c r="M315" s="93">
        <v>111910.88</v>
      </c>
    </row>
    <row r="316" spans="1:13" x14ac:dyDescent="0.3">
      <c r="A316" s="91" t="s">
        <v>280</v>
      </c>
      <c r="B316" s="91" t="s">
        <v>418</v>
      </c>
      <c r="C316" s="91" t="s">
        <v>443</v>
      </c>
      <c r="D316" s="91" t="s">
        <v>94</v>
      </c>
      <c r="E316" s="92">
        <v>45022</v>
      </c>
      <c r="F316" s="92">
        <v>42703</v>
      </c>
      <c r="G316" s="92">
        <v>44159</v>
      </c>
      <c r="H316" s="58"/>
      <c r="I316" s="94">
        <v>45022.537939814814</v>
      </c>
      <c r="J316" s="93">
        <v>709372.2</v>
      </c>
      <c r="K316" s="93">
        <v>746707.58</v>
      </c>
      <c r="L316" s="93">
        <v>634701.43999999994</v>
      </c>
      <c r="M316" s="93">
        <v>37335.379999999997</v>
      </c>
    </row>
    <row r="317" spans="1:13" x14ac:dyDescent="0.3">
      <c r="A317" s="91" t="s">
        <v>993</v>
      </c>
      <c r="B317" s="91" t="s">
        <v>1011</v>
      </c>
      <c r="C317" s="91" t="s">
        <v>1045</v>
      </c>
      <c r="D317" s="91" t="s">
        <v>94</v>
      </c>
      <c r="E317" s="92">
        <v>43739</v>
      </c>
      <c r="F317" s="92">
        <v>43371</v>
      </c>
      <c r="G317" s="92">
        <v>43677</v>
      </c>
      <c r="H317" s="58"/>
      <c r="I317" s="94">
        <v>43781.386180555557</v>
      </c>
      <c r="J317" s="93">
        <v>709924.55</v>
      </c>
      <c r="K317" s="93">
        <v>747289</v>
      </c>
      <c r="L317" s="93">
        <v>635195.65</v>
      </c>
      <c r="M317" s="93">
        <v>37364.449999999997</v>
      </c>
    </row>
    <row r="318" spans="1:13" x14ac:dyDescent="0.3">
      <c r="A318" s="91" t="s">
        <v>773</v>
      </c>
      <c r="B318" s="91" t="s">
        <v>773</v>
      </c>
      <c r="C318" s="91" t="s">
        <v>795</v>
      </c>
      <c r="D318" s="91" t="s">
        <v>94</v>
      </c>
      <c r="E318" s="92">
        <v>44825</v>
      </c>
      <c r="F318" s="92">
        <v>44095</v>
      </c>
      <c r="G318" s="92">
        <v>44095</v>
      </c>
      <c r="H318" s="58"/>
      <c r="I318" s="94">
        <v>44825.556145833332</v>
      </c>
      <c r="J318" s="93">
        <v>635457.44999999995</v>
      </c>
      <c r="K318" s="93">
        <v>747597</v>
      </c>
      <c r="L318" s="93">
        <v>635457.44999999995</v>
      </c>
      <c r="M318" s="93">
        <v>112139.55</v>
      </c>
    </row>
    <row r="319" spans="1:13" x14ac:dyDescent="0.3">
      <c r="A319" s="91" t="s">
        <v>993</v>
      </c>
      <c r="B319" s="91" t="s">
        <v>1011</v>
      </c>
      <c r="C319" s="91" t="s">
        <v>1060</v>
      </c>
      <c r="D319" s="91" t="s">
        <v>94</v>
      </c>
      <c r="E319" s="92">
        <v>43490</v>
      </c>
      <c r="F319" s="92">
        <v>42766</v>
      </c>
      <c r="G319" s="92">
        <v>43487</v>
      </c>
      <c r="H319" s="58"/>
      <c r="I319" s="94">
        <v>44175.395578703705</v>
      </c>
      <c r="J319" s="93">
        <v>711637.58</v>
      </c>
      <c r="K319" s="93">
        <v>749092.19</v>
      </c>
      <c r="L319" s="93">
        <v>636728.36</v>
      </c>
      <c r="M319" s="93">
        <v>37454.61</v>
      </c>
    </row>
    <row r="320" spans="1:13" x14ac:dyDescent="0.3">
      <c r="A320" s="91" t="s">
        <v>993</v>
      </c>
      <c r="B320" s="91" t="s">
        <v>1011</v>
      </c>
      <c r="C320" s="91" t="s">
        <v>1046</v>
      </c>
      <c r="D320" s="91" t="s">
        <v>94</v>
      </c>
      <c r="E320" s="92">
        <v>44839</v>
      </c>
      <c r="F320" s="92">
        <v>43805</v>
      </c>
      <c r="G320" s="92">
        <v>43805</v>
      </c>
      <c r="H320" s="58"/>
      <c r="I320" s="94">
        <v>44994.616122685184</v>
      </c>
      <c r="J320" s="93">
        <v>712500</v>
      </c>
      <c r="K320" s="93">
        <v>750000</v>
      </c>
      <c r="L320" s="93">
        <v>637500</v>
      </c>
      <c r="M320" s="93">
        <v>37500</v>
      </c>
    </row>
    <row r="321" spans="1:13" x14ac:dyDescent="0.3">
      <c r="A321" s="91" t="s">
        <v>92</v>
      </c>
      <c r="B321" s="91" t="s">
        <v>92</v>
      </c>
      <c r="C321" s="91" t="s">
        <v>203</v>
      </c>
      <c r="D321" s="91" t="s">
        <v>94</v>
      </c>
      <c r="E321" s="92">
        <v>45124</v>
      </c>
      <c r="F321" s="92">
        <v>44634</v>
      </c>
      <c r="G321" s="92">
        <v>44634</v>
      </c>
      <c r="H321" s="58"/>
      <c r="I321" s="94">
        <v>45127.465381944443</v>
      </c>
      <c r="J321" s="93">
        <v>642750.93999999994</v>
      </c>
      <c r="K321" s="93">
        <v>756177.58</v>
      </c>
      <c r="L321" s="93">
        <v>642750.93999999994</v>
      </c>
      <c r="M321" s="93">
        <v>113426.64</v>
      </c>
    </row>
    <row r="322" spans="1:13" x14ac:dyDescent="0.3">
      <c r="A322" s="91" t="s">
        <v>280</v>
      </c>
      <c r="B322" s="91" t="s">
        <v>281</v>
      </c>
      <c r="C322" s="91" t="s">
        <v>288</v>
      </c>
      <c r="D322" s="91" t="s">
        <v>94</v>
      </c>
      <c r="E322" s="58"/>
      <c r="F322" s="92">
        <v>42667</v>
      </c>
      <c r="G322" s="92">
        <v>43572</v>
      </c>
      <c r="H322" s="58"/>
      <c r="I322" s="83"/>
      <c r="J322" s="93">
        <v>720176</v>
      </c>
      <c r="K322" s="93">
        <v>758080</v>
      </c>
      <c r="L322" s="93">
        <v>644368</v>
      </c>
      <c r="M322" s="93">
        <v>37904</v>
      </c>
    </row>
    <row r="323" spans="1:13" x14ac:dyDescent="0.3">
      <c r="A323" s="91" t="s">
        <v>993</v>
      </c>
      <c r="B323" s="91" t="s">
        <v>1011</v>
      </c>
      <c r="C323" s="91" t="s">
        <v>1086</v>
      </c>
      <c r="D323" s="91" t="s">
        <v>94</v>
      </c>
      <c r="E323" s="92">
        <v>44273</v>
      </c>
      <c r="F323" s="92">
        <v>43383</v>
      </c>
      <c r="G323" s="92">
        <v>43762</v>
      </c>
      <c r="H323" s="58"/>
      <c r="I323" s="94">
        <v>44273.444039351853</v>
      </c>
      <c r="J323" s="93">
        <v>720474.66</v>
      </c>
      <c r="K323" s="93">
        <v>758394.38</v>
      </c>
      <c r="L323" s="93">
        <v>644635.22</v>
      </c>
      <c r="M323" s="93">
        <v>37919.72</v>
      </c>
    </row>
    <row r="324" spans="1:13" x14ac:dyDescent="0.3">
      <c r="A324" s="91" t="s">
        <v>92</v>
      </c>
      <c r="B324" s="91" t="s">
        <v>92</v>
      </c>
      <c r="C324" s="91" t="s">
        <v>230</v>
      </c>
      <c r="D324" s="91" t="s">
        <v>94</v>
      </c>
      <c r="E324" s="92">
        <v>44956</v>
      </c>
      <c r="F324" s="92">
        <v>44601</v>
      </c>
      <c r="G324" s="92">
        <v>44601</v>
      </c>
      <c r="H324" s="58"/>
      <c r="I324" s="94">
        <v>45175.376550925925</v>
      </c>
      <c r="J324" s="93">
        <v>645115.29</v>
      </c>
      <c r="K324" s="93">
        <v>758959.16</v>
      </c>
      <c r="L324" s="93">
        <v>645115.29</v>
      </c>
      <c r="M324" s="93">
        <v>113843.87</v>
      </c>
    </row>
    <row r="325" spans="1:13" x14ac:dyDescent="0.3">
      <c r="A325" s="91" t="s">
        <v>993</v>
      </c>
      <c r="B325" s="91" t="s">
        <v>1011</v>
      </c>
      <c r="C325" s="91" t="s">
        <v>1019</v>
      </c>
      <c r="D325" s="91" t="s">
        <v>94</v>
      </c>
      <c r="E325" s="58"/>
      <c r="F325" s="92">
        <v>42765</v>
      </c>
      <c r="G325" s="92">
        <v>43677</v>
      </c>
      <c r="H325" s="58"/>
      <c r="I325" s="83"/>
      <c r="J325" s="93">
        <v>721673.66</v>
      </c>
      <c r="K325" s="93">
        <v>759656.48</v>
      </c>
      <c r="L325" s="93">
        <v>645708</v>
      </c>
      <c r="M325" s="93">
        <v>37982.82</v>
      </c>
    </row>
    <row r="326" spans="1:13" x14ac:dyDescent="0.3">
      <c r="A326" s="91" t="s">
        <v>773</v>
      </c>
      <c r="B326" s="91" t="s">
        <v>773</v>
      </c>
      <c r="C326" s="91" t="s">
        <v>830</v>
      </c>
      <c r="D326" s="91" t="s">
        <v>94</v>
      </c>
      <c r="E326" s="92">
        <v>45170</v>
      </c>
      <c r="F326" s="92">
        <v>43962</v>
      </c>
      <c r="G326" s="92">
        <v>43962</v>
      </c>
      <c r="H326" s="58"/>
      <c r="I326" s="94">
        <v>45170.580312500002</v>
      </c>
      <c r="J326" s="93">
        <v>649057.87</v>
      </c>
      <c r="K326" s="93">
        <v>763597.5</v>
      </c>
      <c r="L326" s="93">
        <v>649057.87</v>
      </c>
      <c r="M326" s="93">
        <v>114539.63</v>
      </c>
    </row>
    <row r="327" spans="1:13" x14ac:dyDescent="0.3">
      <c r="A327" s="91" t="s">
        <v>92</v>
      </c>
      <c r="B327" s="91" t="s">
        <v>92</v>
      </c>
      <c r="C327" s="91" t="s">
        <v>102</v>
      </c>
      <c r="D327" s="91" t="s">
        <v>94</v>
      </c>
      <c r="E327" s="92">
        <v>44090</v>
      </c>
      <c r="F327" s="92">
        <v>43487</v>
      </c>
      <c r="G327" s="92">
        <v>43734</v>
      </c>
      <c r="H327" s="58"/>
      <c r="I327" s="94">
        <v>44263.281493055554</v>
      </c>
      <c r="J327" s="93">
        <v>649431.87</v>
      </c>
      <c r="K327" s="93">
        <v>764037.5</v>
      </c>
      <c r="L327" s="93">
        <v>649431.87</v>
      </c>
      <c r="M327" s="93">
        <v>114605.63</v>
      </c>
    </row>
    <row r="328" spans="1:13" x14ac:dyDescent="0.3">
      <c r="A328" s="91" t="s">
        <v>92</v>
      </c>
      <c r="B328" s="91" t="s">
        <v>92</v>
      </c>
      <c r="C328" s="91" t="s">
        <v>111</v>
      </c>
      <c r="D328" s="91" t="s">
        <v>94</v>
      </c>
      <c r="E328" s="92">
        <v>44888</v>
      </c>
      <c r="F328" s="92">
        <v>44488</v>
      </c>
      <c r="G328" s="92">
        <v>44488</v>
      </c>
      <c r="H328" s="58"/>
      <c r="I328" s="94">
        <v>44928.562280092592</v>
      </c>
      <c r="J328" s="93">
        <v>649940.68000000005</v>
      </c>
      <c r="K328" s="93">
        <v>764636.09</v>
      </c>
      <c r="L328" s="93">
        <v>649940.68000000005</v>
      </c>
      <c r="M328" s="93">
        <v>114695.41</v>
      </c>
    </row>
    <row r="329" spans="1:13" x14ac:dyDescent="0.3">
      <c r="A329" s="91" t="s">
        <v>280</v>
      </c>
      <c r="B329" s="91" t="s">
        <v>281</v>
      </c>
      <c r="C329" s="91" t="s">
        <v>409</v>
      </c>
      <c r="D329" s="91" t="s">
        <v>94</v>
      </c>
      <c r="E329" s="92">
        <v>43271</v>
      </c>
      <c r="F329" s="92">
        <v>42702</v>
      </c>
      <c r="G329" s="92">
        <v>43066</v>
      </c>
      <c r="H329" s="58"/>
      <c r="I329" s="94">
        <v>43447.382731481484</v>
      </c>
      <c r="J329" s="93">
        <v>726749.96</v>
      </c>
      <c r="K329" s="93">
        <v>764999.96</v>
      </c>
      <c r="L329" s="93">
        <v>650249.97</v>
      </c>
      <c r="M329" s="93">
        <v>38250</v>
      </c>
    </row>
    <row r="330" spans="1:13" x14ac:dyDescent="0.3">
      <c r="A330" s="91" t="s">
        <v>932</v>
      </c>
      <c r="B330" s="91" t="s">
        <v>932</v>
      </c>
      <c r="C330" s="91" t="s">
        <v>950</v>
      </c>
      <c r="D330" s="91" t="s">
        <v>94</v>
      </c>
      <c r="E330" s="92">
        <v>43819</v>
      </c>
      <c r="F330" s="92">
        <v>43217</v>
      </c>
      <c r="G330" s="92">
        <v>43706</v>
      </c>
      <c r="H330" s="58"/>
      <c r="I330" s="94">
        <v>43822.384293981479</v>
      </c>
      <c r="J330" s="93">
        <v>728017.66</v>
      </c>
      <c r="K330" s="93">
        <v>766334.38</v>
      </c>
      <c r="L330" s="93">
        <v>651384.22</v>
      </c>
      <c r="M330" s="93">
        <v>38316.720000000001</v>
      </c>
    </row>
    <row r="331" spans="1:13" x14ac:dyDescent="0.3">
      <c r="A331" s="91" t="s">
        <v>92</v>
      </c>
      <c r="B331" s="91" t="s">
        <v>92</v>
      </c>
      <c r="C331" s="91" t="s">
        <v>98</v>
      </c>
      <c r="D331" s="91" t="s">
        <v>94</v>
      </c>
      <c r="E331" s="92">
        <v>45022</v>
      </c>
      <c r="F331" s="92">
        <v>44769</v>
      </c>
      <c r="G331" s="92">
        <v>44769</v>
      </c>
      <c r="H331" s="58"/>
      <c r="I331" s="94">
        <v>45036.344976851855</v>
      </c>
      <c r="J331" s="93">
        <v>655134.94999999995</v>
      </c>
      <c r="K331" s="93">
        <v>770747</v>
      </c>
      <c r="L331" s="93">
        <v>655134.94999999995</v>
      </c>
      <c r="M331" s="93">
        <v>115612.05</v>
      </c>
    </row>
    <row r="332" spans="1:13" x14ac:dyDescent="0.3">
      <c r="A332" s="91" t="s">
        <v>92</v>
      </c>
      <c r="B332" s="91" t="s">
        <v>92</v>
      </c>
      <c r="C332" s="91" t="s">
        <v>138</v>
      </c>
      <c r="D332" s="91" t="s">
        <v>94</v>
      </c>
      <c r="E332" s="92">
        <v>44986</v>
      </c>
      <c r="F332" s="92">
        <v>44525</v>
      </c>
      <c r="G332" s="92">
        <v>44525</v>
      </c>
      <c r="H332" s="58"/>
      <c r="I332" s="94">
        <v>44986.552118055559</v>
      </c>
      <c r="J332" s="93">
        <v>656110.75</v>
      </c>
      <c r="K332" s="93">
        <v>771895</v>
      </c>
      <c r="L332" s="93">
        <v>656110.75</v>
      </c>
      <c r="M332" s="93">
        <v>115784.25</v>
      </c>
    </row>
    <row r="333" spans="1:13" x14ac:dyDescent="0.3">
      <c r="A333" s="91" t="s">
        <v>1151</v>
      </c>
      <c r="B333" s="91" t="s">
        <v>1173</v>
      </c>
      <c r="C333" s="91" t="s">
        <v>1351</v>
      </c>
      <c r="D333" s="91" t="s">
        <v>94</v>
      </c>
      <c r="E333" s="92">
        <v>45145</v>
      </c>
      <c r="F333" s="92">
        <v>44663</v>
      </c>
      <c r="G333" s="92">
        <v>45127</v>
      </c>
      <c r="H333" s="58"/>
      <c r="I333" s="94">
        <v>45152.534155092595</v>
      </c>
      <c r="J333" s="93">
        <v>735870</v>
      </c>
      <c r="K333" s="93">
        <v>774600</v>
      </c>
      <c r="L333" s="93">
        <v>658410</v>
      </c>
      <c r="M333" s="93">
        <v>38730</v>
      </c>
    </row>
    <row r="334" spans="1:13" x14ac:dyDescent="0.3">
      <c r="A334" s="91" t="s">
        <v>647</v>
      </c>
      <c r="B334" s="91" t="s">
        <v>647</v>
      </c>
      <c r="C334" s="91" t="s">
        <v>717</v>
      </c>
      <c r="D334" s="91" t="s">
        <v>94</v>
      </c>
      <c r="E334" s="92">
        <v>44805</v>
      </c>
      <c r="F334" s="92">
        <v>44342</v>
      </c>
      <c r="G334" s="92">
        <v>44342</v>
      </c>
      <c r="H334" s="58"/>
      <c r="I334" s="94">
        <v>44805.583495370367</v>
      </c>
      <c r="J334" s="93">
        <v>658552.98</v>
      </c>
      <c r="K334" s="93">
        <v>774768.21</v>
      </c>
      <c r="L334" s="93">
        <v>658552.98</v>
      </c>
      <c r="M334" s="93">
        <v>116215.23</v>
      </c>
    </row>
    <row r="335" spans="1:13" x14ac:dyDescent="0.3">
      <c r="A335" s="91" t="s">
        <v>993</v>
      </c>
      <c r="B335" s="91" t="s">
        <v>1011</v>
      </c>
      <c r="C335" s="91" t="s">
        <v>1139</v>
      </c>
      <c r="D335" s="91" t="s">
        <v>94</v>
      </c>
      <c r="E335" s="92">
        <v>43157</v>
      </c>
      <c r="F335" s="92">
        <v>42766</v>
      </c>
      <c r="G335" s="92">
        <v>42766</v>
      </c>
      <c r="H335" s="58"/>
      <c r="I335" s="94">
        <v>43199.819606481484</v>
      </c>
      <c r="J335" s="93">
        <v>741283.81</v>
      </c>
      <c r="K335" s="93">
        <v>780298.75</v>
      </c>
      <c r="L335" s="93">
        <v>663253.93000000005</v>
      </c>
      <c r="M335" s="93">
        <v>39014.94</v>
      </c>
    </row>
    <row r="336" spans="1:13" x14ac:dyDescent="0.3">
      <c r="A336" s="91" t="s">
        <v>1151</v>
      </c>
      <c r="B336" s="91" t="s">
        <v>1173</v>
      </c>
      <c r="C336" s="91" t="s">
        <v>1277</v>
      </c>
      <c r="D336" s="91" t="s">
        <v>94</v>
      </c>
      <c r="E336" s="92">
        <v>44342</v>
      </c>
      <c r="F336" s="92">
        <v>44302</v>
      </c>
      <c r="G336" s="92">
        <v>44302</v>
      </c>
      <c r="H336" s="58"/>
      <c r="I336" s="94">
        <v>44652.61042824074</v>
      </c>
      <c r="J336" s="93">
        <v>741511.81</v>
      </c>
      <c r="K336" s="93">
        <v>780538.75</v>
      </c>
      <c r="L336" s="93">
        <v>663457.93000000005</v>
      </c>
      <c r="M336" s="93">
        <v>39026.94</v>
      </c>
    </row>
    <row r="337" spans="1:13" x14ac:dyDescent="0.3">
      <c r="A337" s="91" t="s">
        <v>280</v>
      </c>
      <c r="B337" s="91" t="s">
        <v>418</v>
      </c>
      <c r="C337" s="91" t="s">
        <v>427</v>
      </c>
      <c r="D337" s="91" t="s">
        <v>94</v>
      </c>
      <c r="E337" s="92">
        <v>45077</v>
      </c>
      <c r="F337" s="92">
        <v>42691</v>
      </c>
      <c r="G337" s="92">
        <v>44188</v>
      </c>
      <c r="H337" s="58"/>
      <c r="I337" s="94">
        <v>45078.558576388888</v>
      </c>
      <c r="J337" s="93">
        <v>742773.77</v>
      </c>
      <c r="K337" s="93">
        <v>781867.13</v>
      </c>
      <c r="L337" s="93">
        <v>664587.06000000006</v>
      </c>
      <c r="M337" s="93">
        <v>39093.360000000001</v>
      </c>
    </row>
    <row r="338" spans="1:13" x14ac:dyDescent="0.3">
      <c r="A338" s="91" t="s">
        <v>1151</v>
      </c>
      <c r="B338" s="91" t="s">
        <v>1173</v>
      </c>
      <c r="C338" s="91" t="s">
        <v>1241</v>
      </c>
      <c r="D338" s="91" t="s">
        <v>94</v>
      </c>
      <c r="E338" s="92">
        <v>43845</v>
      </c>
      <c r="F338" s="92">
        <v>43152</v>
      </c>
      <c r="G338" s="92">
        <v>43707</v>
      </c>
      <c r="H338" s="58"/>
      <c r="I338" s="94">
        <v>44257.535821759258</v>
      </c>
      <c r="J338" s="93">
        <v>747156</v>
      </c>
      <c r="K338" s="93">
        <v>786480</v>
      </c>
      <c r="L338" s="93">
        <v>668508</v>
      </c>
      <c r="M338" s="93">
        <v>39324</v>
      </c>
    </row>
    <row r="339" spans="1:13" x14ac:dyDescent="0.3">
      <c r="A339" s="91" t="s">
        <v>280</v>
      </c>
      <c r="B339" s="91" t="s">
        <v>281</v>
      </c>
      <c r="C339" s="91" t="s">
        <v>387</v>
      </c>
      <c r="D339" s="91" t="s">
        <v>94</v>
      </c>
      <c r="E339" s="58"/>
      <c r="F339" s="92">
        <v>42695</v>
      </c>
      <c r="G339" s="92">
        <v>43558</v>
      </c>
      <c r="H339" s="58"/>
      <c r="I339" s="83"/>
      <c r="J339" s="93">
        <v>749158.58</v>
      </c>
      <c r="K339" s="93">
        <v>788587.98</v>
      </c>
      <c r="L339" s="93">
        <v>670299.78</v>
      </c>
      <c r="M339" s="93">
        <v>39429.4</v>
      </c>
    </row>
    <row r="340" spans="1:13" x14ac:dyDescent="0.3">
      <c r="A340" s="91" t="s">
        <v>280</v>
      </c>
      <c r="B340" s="91" t="s">
        <v>281</v>
      </c>
      <c r="C340" s="91" t="s">
        <v>343</v>
      </c>
      <c r="D340" s="91" t="s">
        <v>94</v>
      </c>
      <c r="E340" s="58"/>
      <c r="F340" s="92">
        <v>42667</v>
      </c>
      <c r="G340" s="92">
        <v>43543</v>
      </c>
      <c r="H340" s="58"/>
      <c r="I340" s="83"/>
      <c r="J340" s="93">
        <v>752661.47</v>
      </c>
      <c r="K340" s="93">
        <v>792275.23</v>
      </c>
      <c r="L340" s="93">
        <v>673433.95</v>
      </c>
      <c r="M340" s="93">
        <v>39613.760000000002</v>
      </c>
    </row>
    <row r="341" spans="1:13" x14ac:dyDescent="0.3">
      <c r="A341" s="91" t="s">
        <v>92</v>
      </c>
      <c r="B341" s="91" t="s">
        <v>92</v>
      </c>
      <c r="C341" s="91" t="s">
        <v>252</v>
      </c>
      <c r="D341" s="91" t="s">
        <v>94</v>
      </c>
      <c r="E341" s="92">
        <v>43550</v>
      </c>
      <c r="F341" s="92">
        <v>42761</v>
      </c>
      <c r="G341" s="92">
        <v>43549</v>
      </c>
      <c r="H341" s="58"/>
      <c r="I341" s="94">
        <v>43550.413622685184</v>
      </c>
      <c r="J341" s="93">
        <v>673561.25</v>
      </c>
      <c r="K341" s="93">
        <v>792425</v>
      </c>
      <c r="L341" s="93">
        <v>673561.25</v>
      </c>
      <c r="M341" s="93">
        <v>118863.75</v>
      </c>
    </row>
    <row r="342" spans="1:13" x14ac:dyDescent="0.3">
      <c r="A342" s="91" t="s">
        <v>773</v>
      </c>
      <c r="B342" s="91" t="s">
        <v>773</v>
      </c>
      <c r="C342" s="91" t="s">
        <v>923</v>
      </c>
      <c r="D342" s="91" t="s">
        <v>94</v>
      </c>
      <c r="E342" s="92">
        <v>45119</v>
      </c>
      <c r="F342" s="92">
        <v>44081</v>
      </c>
      <c r="G342" s="92">
        <v>44145</v>
      </c>
      <c r="H342" s="58"/>
      <c r="I342" s="94">
        <v>45119.517592592594</v>
      </c>
      <c r="J342" s="93">
        <v>678257.5</v>
      </c>
      <c r="K342" s="93">
        <v>797950</v>
      </c>
      <c r="L342" s="93">
        <v>678257.5</v>
      </c>
      <c r="M342" s="93">
        <v>119692.5</v>
      </c>
    </row>
    <row r="343" spans="1:13" x14ac:dyDescent="0.3">
      <c r="A343" s="91" t="s">
        <v>280</v>
      </c>
      <c r="B343" s="91" t="s">
        <v>418</v>
      </c>
      <c r="C343" s="91" t="s">
        <v>441</v>
      </c>
      <c r="D343" s="91" t="s">
        <v>94</v>
      </c>
      <c r="E343" s="92">
        <v>45021</v>
      </c>
      <c r="F343" s="92">
        <v>42703</v>
      </c>
      <c r="G343" s="92">
        <v>44231</v>
      </c>
      <c r="H343" s="58"/>
      <c r="I343" s="94">
        <v>45021.521909722222</v>
      </c>
      <c r="J343" s="93">
        <v>758178.72</v>
      </c>
      <c r="K343" s="93">
        <v>798082.86</v>
      </c>
      <c r="L343" s="93">
        <v>678370.43</v>
      </c>
      <c r="M343" s="93">
        <v>39904.14</v>
      </c>
    </row>
    <row r="344" spans="1:13" x14ac:dyDescent="0.3">
      <c r="A344" s="91" t="s">
        <v>1151</v>
      </c>
      <c r="B344" s="91" t="s">
        <v>1173</v>
      </c>
      <c r="C344" s="91" t="s">
        <v>1198</v>
      </c>
      <c r="D344" s="91" t="s">
        <v>94</v>
      </c>
      <c r="E344" s="92">
        <v>44721</v>
      </c>
      <c r="F344" s="92">
        <v>43087</v>
      </c>
      <c r="G344" s="92">
        <v>43684</v>
      </c>
      <c r="H344" s="58"/>
      <c r="I344" s="94">
        <v>44860.49664351852</v>
      </c>
      <c r="J344" s="93">
        <v>759897.87</v>
      </c>
      <c r="K344" s="93">
        <v>799892.5</v>
      </c>
      <c r="L344" s="93">
        <v>679908.63</v>
      </c>
      <c r="M344" s="93">
        <v>39994.629999999997</v>
      </c>
    </row>
    <row r="345" spans="1:13" x14ac:dyDescent="0.3">
      <c r="A345" s="91" t="s">
        <v>280</v>
      </c>
      <c r="B345" s="91" t="s">
        <v>418</v>
      </c>
      <c r="C345" s="91" t="s">
        <v>445</v>
      </c>
      <c r="D345" s="91" t="s">
        <v>94</v>
      </c>
      <c r="E345" s="92">
        <v>45022</v>
      </c>
      <c r="F345" s="92">
        <v>42703</v>
      </c>
      <c r="G345" s="92">
        <v>44175</v>
      </c>
      <c r="H345" s="58"/>
      <c r="I345" s="94">
        <v>45173.322025462963</v>
      </c>
      <c r="J345" s="93">
        <v>761353.92</v>
      </c>
      <c r="K345" s="93">
        <v>801425.18</v>
      </c>
      <c r="L345" s="93">
        <v>681211.4</v>
      </c>
      <c r="M345" s="93">
        <v>40071.26</v>
      </c>
    </row>
    <row r="346" spans="1:13" x14ac:dyDescent="0.3">
      <c r="A346" s="91" t="s">
        <v>92</v>
      </c>
      <c r="B346" s="91" t="s">
        <v>92</v>
      </c>
      <c r="C346" s="91" t="s">
        <v>181</v>
      </c>
      <c r="D346" s="91" t="s">
        <v>94</v>
      </c>
      <c r="E346" s="58"/>
      <c r="F346" s="92">
        <v>42753</v>
      </c>
      <c r="G346" s="92">
        <v>43537</v>
      </c>
      <c r="H346" s="58"/>
      <c r="I346" s="83"/>
      <c r="J346" s="93">
        <v>683099.86</v>
      </c>
      <c r="K346" s="93">
        <v>803646.9</v>
      </c>
      <c r="L346" s="93">
        <v>683099.86</v>
      </c>
      <c r="M346" s="93">
        <v>120547.04</v>
      </c>
    </row>
    <row r="347" spans="1:13" x14ac:dyDescent="0.3">
      <c r="A347" s="91" t="s">
        <v>92</v>
      </c>
      <c r="B347" s="91" t="s">
        <v>92</v>
      </c>
      <c r="C347" s="91" t="s">
        <v>175</v>
      </c>
      <c r="D347" s="91" t="s">
        <v>94</v>
      </c>
      <c r="E347" s="92">
        <v>44781</v>
      </c>
      <c r="F347" s="92">
        <v>44488</v>
      </c>
      <c r="G347" s="92">
        <v>44488</v>
      </c>
      <c r="H347" s="58"/>
      <c r="I347" s="94">
        <v>44782.489641203705</v>
      </c>
      <c r="J347" s="93">
        <v>683194.6</v>
      </c>
      <c r="K347" s="93">
        <v>803758.35</v>
      </c>
      <c r="L347" s="93">
        <v>683194.6</v>
      </c>
      <c r="M347" s="93">
        <v>120563.75</v>
      </c>
    </row>
    <row r="348" spans="1:13" x14ac:dyDescent="0.3">
      <c r="A348" s="91" t="s">
        <v>773</v>
      </c>
      <c r="B348" s="91" t="s">
        <v>773</v>
      </c>
      <c r="C348" s="91" t="s">
        <v>926</v>
      </c>
      <c r="D348" s="91" t="s">
        <v>94</v>
      </c>
      <c r="E348" s="92">
        <v>44629</v>
      </c>
      <c r="F348" s="92">
        <v>43962</v>
      </c>
      <c r="G348" s="92">
        <v>43962</v>
      </c>
      <c r="H348" s="58"/>
      <c r="I348" s="94">
        <v>44629.402685185189</v>
      </c>
      <c r="J348" s="93">
        <v>685743.96</v>
      </c>
      <c r="K348" s="93">
        <v>806757.6</v>
      </c>
      <c r="L348" s="93">
        <v>685743.96</v>
      </c>
      <c r="M348" s="93">
        <v>121013.64</v>
      </c>
    </row>
    <row r="349" spans="1:13" x14ac:dyDescent="0.3">
      <c r="A349" s="91" t="s">
        <v>92</v>
      </c>
      <c r="B349" s="91" t="s">
        <v>92</v>
      </c>
      <c r="C349" s="91" t="s">
        <v>247</v>
      </c>
      <c r="D349" s="91" t="s">
        <v>94</v>
      </c>
      <c r="E349" s="92">
        <v>43607</v>
      </c>
      <c r="F349" s="92">
        <v>42748</v>
      </c>
      <c r="G349" s="92">
        <v>43600</v>
      </c>
      <c r="H349" s="58"/>
      <c r="I349" s="94">
        <v>43752.550428240742</v>
      </c>
      <c r="J349" s="93">
        <v>688468.12</v>
      </c>
      <c r="K349" s="93">
        <v>809962.5</v>
      </c>
      <c r="L349" s="93">
        <v>688468.12</v>
      </c>
      <c r="M349" s="93">
        <v>121494.38</v>
      </c>
    </row>
    <row r="350" spans="1:13" x14ac:dyDescent="0.3">
      <c r="A350" s="91" t="s">
        <v>647</v>
      </c>
      <c r="B350" s="91" t="s">
        <v>647</v>
      </c>
      <c r="C350" s="91" t="s">
        <v>705</v>
      </c>
      <c r="D350" s="91" t="s">
        <v>94</v>
      </c>
      <c r="E350" s="92">
        <v>44014</v>
      </c>
      <c r="F350" s="92">
        <v>43538</v>
      </c>
      <c r="G350" s="92">
        <v>43689</v>
      </c>
      <c r="H350" s="58"/>
      <c r="I350" s="94">
        <v>44263.632384259261</v>
      </c>
      <c r="J350" s="93">
        <v>695342.5</v>
      </c>
      <c r="K350" s="93">
        <v>818050</v>
      </c>
      <c r="L350" s="93">
        <v>695342.5</v>
      </c>
      <c r="M350" s="93">
        <v>122707.5</v>
      </c>
    </row>
    <row r="351" spans="1:13" x14ac:dyDescent="0.3">
      <c r="A351" s="91" t="s">
        <v>92</v>
      </c>
      <c r="B351" s="91" t="s">
        <v>92</v>
      </c>
      <c r="C351" s="91" t="s">
        <v>265</v>
      </c>
      <c r="D351" s="91" t="s">
        <v>94</v>
      </c>
      <c r="E351" s="92">
        <v>43818</v>
      </c>
      <c r="F351" s="92">
        <v>42748</v>
      </c>
      <c r="G351" s="92">
        <v>43683</v>
      </c>
      <c r="H351" s="58"/>
      <c r="I351" s="94">
        <v>43822.442754629628</v>
      </c>
      <c r="J351" s="93">
        <v>696968.12</v>
      </c>
      <c r="K351" s="93">
        <v>819962.5</v>
      </c>
      <c r="L351" s="93">
        <v>696968.12</v>
      </c>
      <c r="M351" s="93">
        <v>122994.38</v>
      </c>
    </row>
    <row r="352" spans="1:13" x14ac:dyDescent="0.3">
      <c r="A352" s="91" t="s">
        <v>92</v>
      </c>
      <c r="B352" s="91" t="s">
        <v>92</v>
      </c>
      <c r="C352" s="91" t="s">
        <v>263</v>
      </c>
      <c r="D352" s="91" t="s">
        <v>94</v>
      </c>
      <c r="E352" s="92">
        <v>44076</v>
      </c>
      <c r="F352" s="92">
        <v>43808</v>
      </c>
      <c r="G352" s="92">
        <v>43808</v>
      </c>
      <c r="H352" s="58"/>
      <c r="I352" s="94">
        <v>44274.38318287037</v>
      </c>
      <c r="J352" s="93">
        <v>698169.62</v>
      </c>
      <c r="K352" s="93">
        <v>821376.02</v>
      </c>
      <c r="L352" s="93">
        <v>698169.62</v>
      </c>
      <c r="M352" s="93">
        <v>123206.39999999999</v>
      </c>
    </row>
    <row r="353" spans="1:13" x14ac:dyDescent="0.3">
      <c r="A353" s="91" t="s">
        <v>92</v>
      </c>
      <c r="B353" s="91" t="s">
        <v>92</v>
      </c>
      <c r="C353" s="91" t="s">
        <v>141</v>
      </c>
      <c r="D353" s="91" t="s">
        <v>94</v>
      </c>
      <c r="E353" s="92">
        <v>43616</v>
      </c>
      <c r="F353" s="92">
        <v>42754</v>
      </c>
      <c r="G353" s="92">
        <v>43608</v>
      </c>
      <c r="H353" s="58"/>
      <c r="I353" s="94">
        <v>43616.436053240737</v>
      </c>
      <c r="J353" s="93">
        <v>698263.78</v>
      </c>
      <c r="K353" s="93">
        <v>821486.8</v>
      </c>
      <c r="L353" s="93">
        <v>698263.78</v>
      </c>
      <c r="M353" s="93">
        <v>123223.02</v>
      </c>
    </row>
    <row r="354" spans="1:13" x14ac:dyDescent="0.3">
      <c r="A354" s="91" t="s">
        <v>993</v>
      </c>
      <c r="B354" s="91" t="s">
        <v>1011</v>
      </c>
      <c r="C354" s="91" t="s">
        <v>1053</v>
      </c>
      <c r="D354" s="91" t="s">
        <v>94</v>
      </c>
      <c r="E354" s="92">
        <v>43594</v>
      </c>
      <c r="F354" s="92">
        <v>42773</v>
      </c>
      <c r="G354" s="92">
        <v>43495</v>
      </c>
      <c r="H354" s="58"/>
      <c r="I354" s="94">
        <v>43594.422395833331</v>
      </c>
      <c r="J354" s="93">
        <v>784021.94</v>
      </c>
      <c r="K354" s="93">
        <v>825286.25</v>
      </c>
      <c r="L354" s="93">
        <v>701493.31</v>
      </c>
      <c r="M354" s="93">
        <v>41264.31</v>
      </c>
    </row>
    <row r="355" spans="1:13" x14ac:dyDescent="0.3">
      <c r="A355" s="91" t="s">
        <v>280</v>
      </c>
      <c r="B355" s="91" t="s">
        <v>418</v>
      </c>
      <c r="C355" s="91" t="s">
        <v>442</v>
      </c>
      <c r="D355" s="91" t="s">
        <v>94</v>
      </c>
      <c r="E355" s="92">
        <v>45005</v>
      </c>
      <c r="F355" s="92">
        <v>42703</v>
      </c>
      <c r="G355" s="92">
        <v>44159</v>
      </c>
      <c r="H355" s="58"/>
      <c r="I355" s="94">
        <v>45007.364583333336</v>
      </c>
      <c r="J355" s="93">
        <v>784464.47</v>
      </c>
      <c r="K355" s="93">
        <v>825752.07</v>
      </c>
      <c r="L355" s="93">
        <v>701889.26</v>
      </c>
      <c r="M355" s="93">
        <v>41287.599999999999</v>
      </c>
    </row>
    <row r="356" spans="1:13" x14ac:dyDescent="0.3">
      <c r="A356" s="91" t="s">
        <v>993</v>
      </c>
      <c r="B356" s="91" t="s">
        <v>1011</v>
      </c>
      <c r="C356" s="91" t="s">
        <v>1110</v>
      </c>
      <c r="D356" s="91" t="s">
        <v>94</v>
      </c>
      <c r="E356" s="92">
        <v>44211</v>
      </c>
      <c r="F356" s="92">
        <v>42787</v>
      </c>
      <c r="G356" s="92">
        <v>43494</v>
      </c>
      <c r="H356" s="58"/>
      <c r="I356" s="94">
        <v>44211.482025462959</v>
      </c>
      <c r="J356" s="93">
        <v>785296.12</v>
      </c>
      <c r="K356" s="93">
        <v>826627.5</v>
      </c>
      <c r="L356" s="93">
        <v>702633.37</v>
      </c>
      <c r="M356" s="93">
        <v>41331.379999999997</v>
      </c>
    </row>
    <row r="357" spans="1:13" x14ac:dyDescent="0.3">
      <c r="A357" s="91" t="s">
        <v>993</v>
      </c>
      <c r="B357" s="91" t="s">
        <v>1011</v>
      </c>
      <c r="C357" s="91" t="s">
        <v>1128</v>
      </c>
      <c r="D357" s="91" t="s">
        <v>94</v>
      </c>
      <c r="E357" s="92">
        <v>43691</v>
      </c>
      <c r="F357" s="92">
        <v>42786</v>
      </c>
      <c r="G357" s="92">
        <v>43637</v>
      </c>
      <c r="H357" s="58"/>
      <c r="I357" s="94">
        <v>44036.663981481484</v>
      </c>
      <c r="J357" s="93">
        <v>790014.52</v>
      </c>
      <c r="K357" s="93">
        <v>831594.23</v>
      </c>
      <c r="L357" s="93">
        <v>706855.09</v>
      </c>
      <c r="M357" s="93">
        <v>41579.71</v>
      </c>
    </row>
    <row r="358" spans="1:13" x14ac:dyDescent="0.3">
      <c r="A358" s="91" t="s">
        <v>993</v>
      </c>
      <c r="B358" s="91" t="s">
        <v>1011</v>
      </c>
      <c r="C358" s="91" t="s">
        <v>1042</v>
      </c>
      <c r="D358" s="91" t="s">
        <v>94</v>
      </c>
      <c r="E358" s="58"/>
      <c r="F358" s="92">
        <v>42499</v>
      </c>
      <c r="G358" s="92">
        <v>43574</v>
      </c>
      <c r="H358" s="58"/>
      <c r="I358" s="83"/>
      <c r="J358" s="93">
        <v>707770.16</v>
      </c>
      <c r="K358" s="93">
        <v>832670.78</v>
      </c>
      <c r="L358" s="93">
        <v>707770.16</v>
      </c>
      <c r="M358" s="93">
        <v>124900.62</v>
      </c>
    </row>
    <row r="359" spans="1:13" x14ac:dyDescent="0.3">
      <c r="A359" s="91" t="s">
        <v>280</v>
      </c>
      <c r="B359" s="91" t="s">
        <v>418</v>
      </c>
      <c r="C359" s="91" t="s">
        <v>432</v>
      </c>
      <c r="D359" s="91" t="s">
        <v>94</v>
      </c>
      <c r="E359" s="92">
        <v>45075</v>
      </c>
      <c r="F359" s="92">
        <v>42703</v>
      </c>
      <c r="G359" s="92">
        <v>44159</v>
      </c>
      <c r="H359" s="58"/>
      <c r="I359" s="94">
        <v>45078.546307870369</v>
      </c>
      <c r="J359" s="93">
        <v>791519.94</v>
      </c>
      <c r="K359" s="93">
        <v>833178.88</v>
      </c>
      <c r="L359" s="93">
        <v>708202.05</v>
      </c>
      <c r="M359" s="93">
        <v>41658.94</v>
      </c>
    </row>
    <row r="360" spans="1:13" x14ac:dyDescent="0.3">
      <c r="A360" s="91" t="s">
        <v>1151</v>
      </c>
      <c r="B360" s="91" t="s">
        <v>1173</v>
      </c>
      <c r="C360" s="91" t="s">
        <v>1329</v>
      </c>
      <c r="D360" s="91" t="s">
        <v>94</v>
      </c>
      <c r="E360" s="92">
        <v>45111</v>
      </c>
      <c r="F360" s="92">
        <v>44298</v>
      </c>
      <c r="G360" s="92">
        <v>45107</v>
      </c>
      <c r="H360" s="58"/>
      <c r="I360" s="94">
        <v>45112.557800925926</v>
      </c>
      <c r="J360" s="93">
        <v>795076.8</v>
      </c>
      <c r="K360" s="93">
        <v>836922.95</v>
      </c>
      <c r="L360" s="93">
        <v>711384.5</v>
      </c>
      <c r="M360" s="93">
        <v>41846.15</v>
      </c>
    </row>
    <row r="361" spans="1:13" x14ac:dyDescent="0.3">
      <c r="A361" s="91" t="s">
        <v>92</v>
      </c>
      <c r="B361" s="91" t="s">
        <v>92</v>
      </c>
      <c r="C361" s="91" t="s">
        <v>253</v>
      </c>
      <c r="D361" s="91" t="s">
        <v>94</v>
      </c>
      <c r="E361" s="92">
        <v>44985</v>
      </c>
      <c r="F361" s="92">
        <v>44578</v>
      </c>
      <c r="G361" s="92">
        <v>44578</v>
      </c>
      <c r="H361" s="58"/>
      <c r="I361" s="94">
        <v>44986.418240740742</v>
      </c>
      <c r="J361" s="93">
        <v>712994.39</v>
      </c>
      <c r="K361" s="93">
        <v>838816.93</v>
      </c>
      <c r="L361" s="93">
        <v>712994.39</v>
      </c>
      <c r="M361" s="93">
        <v>125822.54</v>
      </c>
    </row>
    <row r="362" spans="1:13" x14ac:dyDescent="0.3">
      <c r="A362" s="91" t="s">
        <v>280</v>
      </c>
      <c r="B362" s="91" t="s">
        <v>281</v>
      </c>
      <c r="C362" s="91" t="s">
        <v>316</v>
      </c>
      <c r="D362" s="91" t="s">
        <v>94</v>
      </c>
      <c r="E362" s="92">
        <v>45034</v>
      </c>
      <c r="F362" s="92">
        <v>42689</v>
      </c>
      <c r="G362" s="92">
        <v>43584</v>
      </c>
      <c r="H362" s="58"/>
      <c r="I362" s="94">
        <v>45160.389814814815</v>
      </c>
      <c r="J362" s="93">
        <v>797383.39</v>
      </c>
      <c r="K362" s="93">
        <v>839350.94</v>
      </c>
      <c r="L362" s="93">
        <v>713448.29</v>
      </c>
      <c r="M362" s="93">
        <v>41967.55</v>
      </c>
    </row>
    <row r="363" spans="1:13" x14ac:dyDescent="0.3">
      <c r="A363" s="91" t="s">
        <v>280</v>
      </c>
      <c r="B363" s="91" t="s">
        <v>281</v>
      </c>
      <c r="C363" s="91" t="s">
        <v>305</v>
      </c>
      <c r="D363" s="91" t="s">
        <v>94</v>
      </c>
      <c r="E363" s="58"/>
      <c r="F363" s="92">
        <v>42703</v>
      </c>
      <c r="G363" s="92">
        <v>43398</v>
      </c>
      <c r="H363" s="58"/>
      <c r="I363" s="83"/>
      <c r="J363" s="93">
        <v>798323.47</v>
      </c>
      <c r="K363" s="93">
        <v>840340.49</v>
      </c>
      <c r="L363" s="93">
        <v>714289.41</v>
      </c>
      <c r="M363" s="93">
        <v>42017.02</v>
      </c>
    </row>
    <row r="364" spans="1:13" x14ac:dyDescent="0.3">
      <c r="A364" s="91" t="s">
        <v>1151</v>
      </c>
      <c r="B364" s="91" t="s">
        <v>1152</v>
      </c>
      <c r="C364" s="91" t="s">
        <v>1171</v>
      </c>
      <c r="D364" s="91" t="s">
        <v>94</v>
      </c>
      <c r="E364" s="92">
        <v>44846</v>
      </c>
      <c r="F364" s="92">
        <v>42909</v>
      </c>
      <c r="G364" s="92">
        <v>44560</v>
      </c>
      <c r="H364" s="58"/>
      <c r="I364" s="94">
        <v>45124.338472222225</v>
      </c>
      <c r="J364" s="93">
        <v>718110</v>
      </c>
      <c r="K364" s="93">
        <v>844835.29</v>
      </c>
      <c r="L364" s="93">
        <v>718110</v>
      </c>
      <c r="M364" s="93">
        <v>126725.29</v>
      </c>
    </row>
    <row r="365" spans="1:13" x14ac:dyDescent="0.3">
      <c r="A365" s="91" t="s">
        <v>993</v>
      </c>
      <c r="B365" s="91" t="s">
        <v>1011</v>
      </c>
      <c r="C365" s="91" t="s">
        <v>1150</v>
      </c>
      <c r="D365" s="91" t="s">
        <v>94</v>
      </c>
      <c r="E365" s="92">
        <v>43878</v>
      </c>
      <c r="F365" s="92">
        <v>43385</v>
      </c>
      <c r="G365" s="92">
        <v>43691</v>
      </c>
      <c r="H365" s="58"/>
      <c r="I365" s="94">
        <v>43878.527025462965</v>
      </c>
      <c r="J365" s="93">
        <v>803180.73</v>
      </c>
      <c r="K365" s="93">
        <v>845453.4</v>
      </c>
      <c r="L365" s="93">
        <v>718635.39</v>
      </c>
      <c r="M365" s="93">
        <v>42272.67</v>
      </c>
    </row>
    <row r="366" spans="1:13" x14ac:dyDescent="0.3">
      <c r="A366" s="91" t="s">
        <v>647</v>
      </c>
      <c r="B366" s="91" t="s">
        <v>647</v>
      </c>
      <c r="C366" s="91" t="s">
        <v>684</v>
      </c>
      <c r="D366" s="91" t="s">
        <v>94</v>
      </c>
      <c r="E366" s="92">
        <v>44344</v>
      </c>
      <c r="F366" s="92">
        <v>43495</v>
      </c>
      <c r="G366" s="92">
        <v>43781</v>
      </c>
      <c r="H366" s="58"/>
      <c r="I366" s="94">
        <v>44344.396064814813</v>
      </c>
      <c r="J366" s="93">
        <v>721192.31</v>
      </c>
      <c r="K366" s="93">
        <v>848461.54</v>
      </c>
      <c r="L366" s="93">
        <v>721192.31</v>
      </c>
      <c r="M366" s="93">
        <v>127269.23</v>
      </c>
    </row>
    <row r="367" spans="1:13" x14ac:dyDescent="0.3">
      <c r="A367" s="91" t="s">
        <v>993</v>
      </c>
      <c r="B367" s="91" t="s">
        <v>1011</v>
      </c>
      <c r="C367" s="91" t="s">
        <v>1093</v>
      </c>
      <c r="D367" s="91" t="s">
        <v>94</v>
      </c>
      <c r="E367" s="58"/>
      <c r="F367" s="92">
        <v>42562</v>
      </c>
      <c r="G367" s="92">
        <v>43567</v>
      </c>
      <c r="H367" s="58"/>
      <c r="I367" s="83"/>
      <c r="J367" s="93">
        <v>807748.51</v>
      </c>
      <c r="K367" s="93">
        <v>850261.59</v>
      </c>
      <c r="L367" s="93">
        <v>722722.35</v>
      </c>
      <c r="M367" s="93">
        <v>42513.08</v>
      </c>
    </row>
    <row r="368" spans="1:13" x14ac:dyDescent="0.3">
      <c r="A368" s="91" t="s">
        <v>280</v>
      </c>
      <c r="B368" s="91" t="s">
        <v>418</v>
      </c>
      <c r="C368" s="91" t="s">
        <v>426</v>
      </c>
      <c r="D368" s="91" t="s">
        <v>94</v>
      </c>
      <c r="E368" s="92">
        <v>44645</v>
      </c>
      <c r="F368" s="92">
        <v>42691</v>
      </c>
      <c r="G368" s="92">
        <v>44175</v>
      </c>
      <c r="H368" s="58"/>
      <c r="I368" s="94">
        <v>45028.533726851849</v>
      </c>
      <c r="J368" s="93">
        <v>808224.23</v>
      </c>
      <c r="K368" s="93">
        <v>850762.35</v>
      </c>
      <c r="L368" s="93">
        <v>723148</v>
      </c>
      <c r="M368" s="93">
        <v>42538.12</v>
      </c>
    </row>
    <row r="369" spans="1:13" x14ac:dyDescent="0.3">
      <c r="A369" s="91" t="s">
        <v>993</v>
      </c>
      <c r="B369" s="91" t="s">
        <v>1011</v>
      </c>
      <c r="C369" s="91" t="s">
        <v>1032</v>
      </c>
      <c r="D369" s="91" t="s">
        <v>94</v>
      </c>
      <c r="E369" s="58"/>
      <c r="F369" s="92">
        <v>42789</v>
      </c>
      <c r="G369" s="92">
        <v>43614</v>
      </c>
      <c r="H369" s="58"/>
      <c r="I369" s="83"/>
      <c r="J369" s="93">
        <v>728644.31</v>
      </c>
      <c r="K369" s="93">
        <v>857228.6</v>
      </c>
      <c r="L369" s="93">
        <v>728644.31</v>
      </c>
      <c r="M369" s="93">
        <v>128584.29</v>
      </c>
    </row>
    <row r="370" spans="1:13" x14ac:dyDescent="0.3">
      <c r="A370" s="91" t="s">
        <v>92</v>
      </c>
      <c r="B370" s="91" t="s">
        <v>92</v>
      </c>
      <c r="C370" s="91" t="s">
        <v>180</v>
      </c>
      <c r="D370" s="91" t="s">
        <v>94</v>
      </c>
      <c r="E370" s="92">
        <v>44945</v>
      </c>
      <c r="F370" s="92">
        <v>44819</v>
      </c>
      <c r="G370" s="92">
        <v>44819</v>
      </c>
      <c r="H370" s="58"/>
      <c r="I370" s="94">
        <v>44949.31046296296</v>
      </c>
      <c r="J370" s="93">
        <v>731800.77</v>
      </c>
      <c r="K370" s="93">
        <v>860942.08</v>
      </c>
      <c r="L370" s="93">
        <v>731800.77</v>
      </c>
      <c r="M370" s="93">
        <v>129141.31</v>
      </c>
    </row>
    <row r="371" spans="1:13" x14ac:dyDescent="0.3">
      <c r="A371" s="91" t="s">
        <v>1151</v>
      </c>
      <c r="B371" s="91" t="s">
        <v>1173</v>
      </c>
      <c r="C371" s="91" t="s">
        <v>1256</v>
      </c>
      <c r="D371" s="91" t="s">
        <v>94</v>
      </c>
      <c r="E371" s="92">
        <v>44928</v>
      </c>
      <c r="F371" s="92">
        <v>44183</v>
      </c>
      <c r="G371" s="92">
        <v>44183</v>
      </c>
      <c r="H371" s="58"/>
      <c r="I371" s="94">
        <v>44928.545300925929</v>
      </c>
      <c r="J371" s="93">
        <v>818773.33</v>
      </c>
      <c r="K371" s="93">
        <v>861866.66</v>
      </c>
      <c r="L371" s="93">
        <v>732586.66</v>
      </c>
      <c r="M371" s="93">
        <v>43093.33</v>
      </c>
    </row>
    <row r="372" spans="1:13" x14ac:dyDescent="0.3">
      <c r="A372" s="91" t="s">
        <v>773</v>
      </c>
      <c r="B372" s="91" t="s">
        <v>773</v>
      </c>
      <c r="C372" s="91" t="s">
        <v>925</v>
      </c>
      <c r="D372" s="91" t="s">
        <v>94</v>
      </c>
      <c r="E372" s="92">
        <v>44608</v>
      </c>
      <c r="F372" s="92">
        <v>43971</v>
      </c>
      <c r="G372" s="92">
        <v>44069</v>
      </c>
      <c r="H372" s="58"/>
      <c r="I372" s="94">
        <v>44608.58390046296</v>
      </c>
      <c r="J372" s="93">
        <v>732691.5</v>
      </c>
      <c r="K372" s="93">
        <v>861990</v>
      </c>
      <c r="L372" s="93">
        <v>732691.5</v>
      </c>
      <c r="M372" s="93">
        <v>129298.5</v>
      </c>
    </row>
    <row r="373" spans="1:13" x14ac:dyDescent="0.3">
      <c r="A373" s="91" t="s">
        <v>92</v>
      </c>
      <c r="B373" s="91" t="s">
        <v>92</v>
      </c>
      <c r="C373" s="91" t="s">
        <v>135</v>
      </c>
      <c r="D373" s="91" t="s">
        <v>94</v>
      </c>
      <c r="E373" s="58"/>
      <c r="F373" s="92">
        <v>42748</v>
      </c>
      <c r="G373" s="92">
        <v>43532</v>
      </c>
      <c r="H373" s="58"/>
      <c r="I373" s="83"/>
      <c r="J373" s="93">
        <v>735151.64</v>
      </c>
      <c r="K373" s="93">
        <v>864884.28</v>
      </c>
      <c r="L373" s="93">
        <v>735151.64</v>
      </c>
      <c r="M373" s="93">
        <v>129732.64</v>
      </c>
    </row>
    <row r="374" spans="1:13" x14ac:dyDescent="0.3">
      <c r="A374" s="91" t="s">
        <v>932</v>
      </c>
      <c r="B374" s="91" t="s">
        <v>932</v>
      </c>
      <c r="C374" s="91" t="s">
        <v>942</v>
      </c>
      <c r="D374" s="91" t="s">
        <v>94</v>
      </c>
      <c r="E374" s="92">
        <v>43756</v>
      </c>
      <c r="F374" s="92">
        <v>43026</v>
      </c>
      <c r="G374" s="92">
        <v>43735</v>
      </c>
      <c r="H374" s="58"/>
      <c r="I374" s="94">
        <v>43756.410393518519</v>
      </c>
      <c r="J374" s="93">
        <v>822435.04</v>
      </c>
      <c r="K374" s="93">
        <v>865721.1</v>
      </c>
      <c r="L374" s="93">
        <v>735862.93</v>
      </c>
      <c r="M374" s="93">
        <v>43286.06</v>
      </c>
    </row>
    <row r="375" spans="1:13" x14ac:dyDescent="0.3">
      <c r="A375" s="91" t="s">
        <v>280</v>
      </c>
      <c r="B375" s="91" t="s">
        <v>418</v>
      </c>
      <c r="C375" s="91" t="s">
        <v>424</v>
      </c>
      <c r="D375" s="91" t="s">
        <v>94</v>
      </c>
      <c r="E375" s="92">
        <v>45021</v>
      </c>
      <c r="F375" s="92">
        <v>42703</v>
      </c>
      <c r="G375" s="92">
        <v>44159</v>
      </c>
      <c r="H375" s="58"/>
      <c r="I375" s="94">
        <v>45050.294317129628</v>
      </c>
      <c r="J375" s="93">
        <v>823946.33</v>
      </c>
      <c r="K375" s="93">
        <v>867311.93</v>
      </c>
      <c r="L375" s="93">
        <v>737215.14</v>
      </c>
      <c r="M375" s="93">
        <v>43365.599999999999</v>
      </c>
    </row>
    <row r="376" spans="1:13" x14ac:dyDescent="0.3">
      <c r="A376" s="91" t="s">
        <v>647</v>
      </c>
      <c r="B376" s="91" t="s">
        <v>647</v>
      </c>
      <c r="C376" s="91" t="s">
        <v>676</v>
      </c>
      <c r="D376" s="91" t="s">
        <v>94</v>
      </c>
      <c r="E376" s="92">
        <v>44904</v>
      </c>
      <c r="F376" s="92">
        <v>44236</v>
      </c>
      <c r="G376" s="92">
        <v>44293</v>
      </c>
      <c r="H376" s="58"/>
      <c r="I376" s="94">
        <v>44907.414872685185</v>
      </c>
      <c r="J376" s="93">
        <v>739053.75</v>
      </c>
      <c r="K376" s="93">
        <v>869475</v>
      </c>
      <c r="L376" s="93">
        <v>739053.75</v>
      </c>
      <c r="M376" s="93">
        <v>130421.25</v>
      </c>
    </row>
    <row r="377" spans="1:13" x14ac:dyDescent="0.3">
      <c r="A377" s="91" t="s">
        <v>1151</v>
      </c>
      <c r="B377" s="91" t="s">
        <v>1173</v>
      </c>
      <c r="C377" s="91" t="s">
        <v>1203</v>
      </c>
      <c r="D377" s="91" t="s">
        <v>94</v>
      </c>
      <c r="E377" s="92">
        <v>45226</v>
      </c>
      <c r="F377" s="92">
        <v>44608</v>
      </c>
      <c r="G377" s="92">
        <v>44608</v>
      </c>
      <c r="H377" s="58"/>
      <c r="I377" s="94">
        <v>45229.462731481479</v>
      </c>
      <c r="J377" s="93">
        <v>827792</v>
      </c>
      <c r="K377" s="93">
        <v>871360</v>
      </c>
      <c r="L377" s="93">
        <v>740656</v>
      </c>
      <c r="M377" s="93">
        <v>43568</v>
      </c>
    </row>
    <row r="378" spans="1:13" x14ac:dyDescent="0.3">
      <c r="A378" s="91" t="s">
        <v>993</v>
      </c>
      <c r="B378" s="91" t="s">
        <v>1011</v>
      </c>
      <c r="C378" s="91" t="s">
        <v>1036</v>
      </c>
      <c r="D378" s="91" t="s">
        <v>94</v>
      </c>
      <c r="E378" s="92">
        <v>43962</v>
      </c>
      <c r="F378" s="92">
        <v>42773</v>
      </c>
      <c r="G378" s="92">
        <v>43518</v>
      </c>
      <c r="H378" s="58"/>
      <c r="I378" s="94">
        <v>43962.516736111109</v>
      </c>
      <c r="J378" s="93">
        <v>831297.26</v>
      </c>
      <c r="K378" s="93">
        <v>875049.75</v>
      </c>
      <c r="L378" s="93">
        <v>743792.28</v>
      </c>
      <c r="M378" s="93">
        <v>43752.49</v>
      </c>
    </row>
    <row r="379" spans="1:13" x14ac:dyDescent="0.3">
      <c r="A379" s="91" t="s">
        <v>92</v>
      </c>
      <c r="B379" s="91" t="s">
        <v>92</v>
      </c>
      <c r="C379" s="91" t="s">
        <v>144</v>
      </c>
      <c r="D379" s="91" t="s">
        <v>94</v>
      </c>
      <c r="E379" s="92">
        <v>44565</v>
      </c>
      <c r="F379" s="92">
        <v>43397</v>
      </c>
      <c r="G379" s="92">
        <v>44559</v>
      </c>
      <c r="H379" s="58"/>
      <c r="I379" s="94">
        <v>44735.538599537038</v>
      </c>
      <c r="J379" s="93">
        <v>745306.81</v>
      </c>
      <c r="K379" s="93">
        <v>876831.54</v>
      </c>
      <c r="L379" s="93">
        <v>745306.81</v>
      </c>
      <c r="M379" s="93">
        <v>131524.73000000001</v>
      </c>
    </row>
    <row r="380" spans="1:13" x14ac:dyDescent="0.3">
      <c r="A380" s="91" t="s">
        <v>993</v>
      </c>
      <c r="B380" s="91" t="s">
        <v>1011</v>
      </c>
      <c r="C380" s="91" t="s">
        <v>1061</v>
      </c>
      <c r="D380" s="91" t="s">
        <v>94</v>
      </c>
      <c r="E380" s="92">
        <v>44056</v>
      </c>
      <c r="F380" s="92">
        <v>43875</v>
      </c>
      <c r="G380" s="92">
        <v>43875</v>
      </c>
      <c r="H380" s="58"/>
      <c r="I380" s="94">
        <v>44056.609560185185</v>
      </c>
      <c r="J380" s="93">
        <v>745812.27</v>
      </c>
      <c r="K380" s="93">
        <v>877426.2</v>
      </c>
      <c r="L380" s="93">
        <v>745812.27</v>
      </c>
      <c r="M380" s="93">
        <v>131613.93</v>
      </c>
    </row>
    <row r="381" spans="1:13" x14ac:dyDescent="0.3">
      <c r="A381" s="91" t="s">
        <v>932</v>
      </c>
      <c r="B381" s="91" t="s">
        <v>932</v>
      </c>
      <c r="C381" s="91" t="s">
        <v>958</v>
      </c>
      <c r="D381" s="91" t="s">
        <v>94</v>
      </c>
      <c r="E381" s="92">
        <v>44077</v>
      </c>
      <c r="F381" s="92">
        <v>43021</v>
      </c>
      <c r="G381" s="92">
        <v>43731</v>
      </c>
      <c r="H381" s="58"/>
      <c r="I381" s="94">
        <v>44077.605613425927</v>
      </c>
      <c r="J381" s="93">
        <v>833881.5</v>
      </c>
      <c r="K381" s="93">
        <v>877770</v>
      </c>
      <c r="L381" s="93">
        <v>746104.5</v>
      </c>
      <c r="M381" s="93">
        <v>43888.5</v>
      </c>
    </row>
    <row r="382" spans="1:13" x14ac:dyDescent="0.3">
      <c r="A382" s="91" t="s">
        <v>1151</v>
      </c>
      <c r="B382" s="91" t="s">
        <v>1152</v>
      </c>
      <c r="C382" s="91" t="s">
        <v>1323</v>
      </c>
      <c r="D382" s="91" t="s">
        <v>94</v>
      </c>
      <c r="E382" s="92">
        <v>45180</v>
      </c>
      <c r="F382" s="92">
        <v>43931</v>
      </c>
      <c r="G382" s="92">
        <v>45104</v>
      </c>
      <c r="H382" s="58"/>
      <c r="I382" s="94">
        <v>45180.593692129631</v>
      </c>
      <c r="J382" s="93">
        <v>746386.84</v>
      </c>
      <c r="K382" s="93">
        <v>878102.16</v>
      </c>
      <c r="L382" s="93">
        <v>746386.84</v>
      </c>
      <c r="M382" s="93">
        <v>131715.32</v>
      </c>
    </row>
    <row r="383" spans="1:13" x14ac:dyDescent="0.3">
      <c r="A383" s="91" t="s">
        <v>92</v>
      </c>
      <c r="B383" s="91" t="s">
        <v>92</v>
      </c>
      <c r="C383" s="91" t="s">
        <v>104</v>
      </c>
      <c r="D383" s="91" t="s">
        <v>94</v>
      </c>
      <c r="E383" s="92">
        <v>44124</v>
      </c>
      <c r="F383" s="92">
        <v>43642</v>
      </c>
      <c r="G383" s="92">
        <v>43642</v>
      </c>
      <c r="H383" s="58"/>
      <c r="I383" s="94">
        <v>44263.541388888887</v>
      </c>
      <c r="J383" s="93">
        <v>746697.37</v>
      </c>
      <c r="K383" s="93">
        <v>878467.5</v>
      </c>
      <c r="L383" s="93">
        <v>746697.37</v>
      </c>
      <c r="M383" s="93">
        <v>131770.13</v>
      </c>
    </row>
    <row r="384" spans="1:13" x14ac:dyDescent="0.3">
      <c r="A384" s="91" t="s">
        <v>993</v>
      </c>
      <c r="B384" s="91" t="s">
        <v>1011</v>
      </c>
      <c r="C384" s="91" t="s">
        <v>1104</v>
      </c>
      <c r="D384" s="91" t="s">
        <v>94</v>
      </c>
      <c r="E384" s="92">
        <v>44232</v>
      </c>
      <c r="F384" s="92">
        <v>42788</v>
      </c>
      <c r="G384" s="92">
        <v>43637</v>
      </c>
      <c r="H384" s="58"/>
      <c r="I384" s="94">
        <v>44232.57916666667</v>
      </c>
      <c r="J384" s="93">
        <v>836368.12</v>
      </c>
      <c r="K384" s="93">
        <v>880387.5</v>
      </c>
      <c r="L384" s="93">
        <v>748329.37</v>
      </c>
      <c r="M384" s="93">
        <v>44019.38</v>
      </c>
    </row>
    <row r="385" spans="1:13" x14ac:dyDescent="0.3">
      <c r="A385" s="91" t="s">
        <v>993</v>
      </c>
      <c r="B385" s="91" t="s">
        <v>1011</v>
      </c>
      <c r="C385" s="91" t="s">
        <v>1041</v>
      </c>
      <c r="D385" s="91" t="s">
        <v>94</v>
      </c>
      <c r="E385" s="92">
        <v>44077</v>
      </c>
      <c r="F385" s="92">
        <v>43370</v>
      </c>
      <c r="G385" s="92">
        <v>43777</v>
      </c>
      <c r="H385" s="58"/>
      <c r="I385" s="94">
        <v>44613.349085648151</v>
      </c>
      <c r="J385" s="93">
        <v>837775.31</v>
      </c>
      <c r="K385" s="93">
        <v>881868.75</v>
      </c>
      <c r="L385" s="93">
        <v>749588.43</v>
      </c>
      <c r="M385" s="93">
        <v>44093.440000000002</v>
      </c>
    </row>
    <row r="386" spans="1:13" x14ac:dyDescent="0.3">
      <c r="A386" s="91" t="s">
        <v>993</v>
      </c>
      <c r="B386" s="91" t="s">
        <v>1011</v>
      </c>
      <c r="C386" s="91" t="s">
        <v>1129</v>
      </c>
      <c r="D386" s="91" t="s">
        <v>94</v>
      </c>
      <c r="E386" s="92">
        <v>43665</v>
      </c>
      <c r="F386" s="92">
        <v>42786</v>
      </c>
      <c r="G386" s="92">
        <v>43637</v>
      </c>
      <c r="H386" s="58"/>
      <c r="I386" s="94">
        <v>43689.478229166663</v>
      </c>
      <c r="J386" s="93">
        <v>838615.82</v>
      </c>
      <c r="K386" s="93">
        <v>882753.5</v>
      </c>
      <c r="L386" s="93">
        <v>750340.47</v>
      </c>
      <c r="M386" s="93">
        <v>44137.68</v>
      </c>
    </row>
    <row r="387" spans="1:13" x14ac:dyDescent="0.3">
      <c r="A387" s="91" t="s">
        <v>993</v>
      </c>
      <c r="B387" s="91" t="s">
        <v>1011</v>
      </c>
      <c r="C387" s="91" t="s">
        <v>1033</v>
      </c>
      <c r="D387" s="91" t="s">
        <v>94</v>
      </c>
      <c r="E387" s="92">
        <v>44271</v>
      </c>
      <c r="F387" s="92">
        <v>43861</v>
      </c>
      <c r="G387" s="92">
        <v>43861</v>
      </c>
      <c r="H387" s="58"/>
      <c r="I387" s="94">
        <v>44271.541701388887</v>
      </c>
      <c r="J387" s="93">
        <v>840045.92</v>
      </c>
      <c r="K387" s="93">
        <v>884258.86</v>
      </c>
      <c r="L387" s="93">
        <v>751620.03</v>
      </c>
      <c r="M387" s="93">
        <v>44212.94</v>
      </c>
    </row>
    <row r="388" spans="1:13" x14ac:dyDescent="0.3">
      <c r="A388" s="91" t="s">
        <v>993</v>
      </c>
      <c r="B388" s="91" t="s">
        <v>1011</v>
      </c>
      <c r="C388" s="91" t="s">
        <v>1050</v>
      </c>
      <c r="D388" s="91" t="s">
        <v>94</v>
      </c>
      <c r="E388" s="92">
        <v>44032</v>
      </c>
      <c r="F388" s="92">
        <v>42789</v>
      </c>
      <c r="G388" s="92">
        <v>43550</v>
      </c>
      <c r="H388" s="58"/>
      <c r="I388" s="94">
        <v>44032.517337962963</v>
      </c>
      <c r="J388" s="93">
        <v>840386.62</v>
      </c>
      <c r="K388" s="93">
        <v>884617.5</v>
      </c>
      <c r="L388" s="93">
        <v>751924.87</v>
      </c>
      <c r="M388" s="93">
        <v>44230.879999999997</v>
      </c>
    </row>
    <row r="389" spans="1:13" x14ac:dyDescent="0.3">
      <c r="A389" s="91" t="s">
        <v>993</v>
      </c>
      <c r="B389" s="91" t="s">
        <v>1011</v>
      </c>
      <c r="C389" s="91" t="s">
        <v>1040</v>
      </c>
      <c r="D389" s="91" t="s">
        <v>94</v>
      </c>
      <c r="E389" s="92">
        <v>44264</v>
      </c>
      <c r="F389" s="92">
        <v>43875</v>
      </c>
      <c r="G389" s="92">
        <v>43875</v>
      </c>
      <c r="H389" s="58"/>
      <c r="I389" s="94">
        <v>44613.342974537038</v>
      </c>
      <c r="J389" s="93">
        <v>842104.7</v>
      </c>
      <c r="K389" s="93">
        <v>886426</v>
      </c>
      <c r="L389" s="93">
        <v>753462.1</v>
      </c>
      <c r="M389" s="93">
        <v>44321.3</v>
      </c>
    </row>
    <row r="390" spans="1:13" x14ac:dyDescent="0.3">
      <c r="A390" s="91" t="s">
        <v>280</v>
      </c>
      <c r="B390" s="91" t="s">
        <v>418</v>
      </c>
      <c r="C390" s="91" t="s">
        <v>423</v>
      </c>
      <c r="D390" s="91" t="s">
        <v>94</v>
      </c>
      <c r="E390" s="92">
        <v>44984</v>
      </c>
      <c r="F390" s="92">
        <v>42703</v>
      </c>
      <c r="G390" s="92">
        <v>44159</v>
      </c>
      <c r="H390" s="58"/>
      <c r="I390" s="94">
        <v>44986.45684027778</v>
      </c>
      <c r="J390" s="93">
        <v>846506.65</v>
      </c>
      <c r="K390" s="93">
        <v>891059.63</v>
      </c>
      <c r="L390" s="93">
        <v>757400.69</v>
      </c>
      <c r="M390" s="93">
        <v>44552.98</v>
      </c>
    </row>
    <row r="391" spans="1:13" x14ac:dyDescent="0.3">
      <c r="A391" s="91" t="s">
        <v>993</v>
      </c>
      <c r="B391" s="91" t="s">
        <v>1011</v>
      </c>
      <c r="C391" s="91" t="s">
        <v>1074</v>
      </c>
      <c r="D391" s="91" t="s">
        <v>94</v>
      </c>
      <c r="E391" s="58"/>
      <c r="F391" s="92">
        <v>42793</v>
      </c>
      <c r="G391" s="92">
        <v>43777</v>
      </c>
      <c r="H391" s="58"/>
      <c r="I391" s="94">
        <v>43777.459722222222</v>
      </c>
      <c r="J391" s="93">
        <v>847356.23</v>
      </c>
      <c r="K391" s="93">
        <v>891953.93</v>
      </c>
      <c r="L391" s="93">
        <v>758160.84</v>
      </c>
      <c r="M391" s="93">
        <v>44597.7</v>
      </c>
    </row>
    <row r="392" spans="1:13" x14ac:dyDescent="0.3">
      <c r="A392" s="91" t="s">
        <v>773</v>
      </c>
      <c r="B392" s="91" t="s">
        <v>773</v>
      </c>
      <c r="C392" s="91" t="s">
        <v>929</v>
      </c>
      <c r="D392" s="91" t="s">
        <v>94</v>
      </c>
      <c r="E392" s="92">
        <v>44545</v>
      </c>
      <c r="F392" s="92">
        <v>43970</v>
      </c>
      <c r="G392" s="92">
        <v>43970</v>
      </c>
      <c r="H392" s="58"/>
      <c r="I392" s="94">
        <v>44652.411539351851</v>
      </c>
      <c r="J392" s="93">
        <v>758446.5</v>
      </c>
      <c r="K392" s="93">
        <v>892290</v>
      </c>
      <c r="L392" s="93">
        <v>758446.5</v>
      </c>
      <c r="M392" s="93">
        <v>133843.5</v>
      </c>
    </row>
    <row r="393" spans="1:13" x14ac:dyDescent="0.3">
      <c r="A393" s="91" t="s">
        <v>993</v>
      </c>
      <c r="B393" s="91" t="s">
        <v>1011</v>
      </c>
      <c r="C393" s="91" t="s">
        <v>1143</v>
      </c>
      <c r="D393" s="91" t="s">
        <v>94</v>
      </c>
      <c r="E393" s="58"/>
      <c r="F393" s="92">
        <v>42793</v>
      </c>
      <c r="G393" s="92">
        <v>43559</v>
      </c>
      <c r="H393" s="58"/>
      <c r="I393" s="83"/>
      <c r="J393" s="93">
        <v>848256.42</v>
      </c>
      <c r="K393" s="93">
        <v>892901.5</v>
      </c>
      <c r="L393" s="93">
        <v>758966.27</v>
      </c>
      <c r="M393" s="93">
        <v>44645.08</v>
      </c>
    </row>
    <row r="394" spans="1:13" x14ac:dyDescent="0.3">
      <c r="A394" s="91" t="s">
        <v>280</v>
      </c>
      <c r="B394" s="91" t="s">
        <v>281</v>
      </c>
      <c r="C394" s="91" t="s">
        <v>402</v>
      </c>
      <c r="D394" s="91" t="s">
        <v>94</v>
      </c>
      <c r="E394" s="58"/>
      <c r="F394" s="92">
        <v>42702</v>
      </c>
      <c r="G394" s="92">
        <v>43546</v>
      </c>
      <c r="H394" s="58"/>
      <c r="I394" s="83"/>
      <c r="J394" s="93">
        <v>848338.12</v>
      </c>
      <c r="K394" s="93">
        <v>892987.5</v>
      </c>
      <c r="L394" s="93">
        <v>759039.37</v>
      </c>
      <c r="M394" s="93">
        <v>44649.38</v>
      </c>
    </row>
    <row r="395" spans="1:13" x14ac:dyDescent="0.3">
      <c r="A395" s="91" t="s">
        <v>993</v>
      </c>
      <c r="B395" s="91" t="s">
        <v>1011</v>
      </c>
      <c r="C395" s="91" t="s">
        <v>1065</v>
      </c>
      <c r="D395" s="91" t="s">
        <v>94</v>
      </c>
      <c r="E395" s="92">
        <v>43642</v>
      </c>
      <c r="F395" s="92">
        <v>42761</v>
      </c>
      <c r="G395" s="92">
        <v>43642</v>
      </c>
      <c r="H395" s="58"/>
      <c r="I395" s="94">
        <v>43752.550428240742</v>
      </c>
      <c r="J395" s="93">
        <v>848550.21</v>
      </c>
      <c r="K395" s="93">
        <v>893210.75</v>
      </c>
      <c r="L395" s="93">
        <v>759229.13</v>
      </c>
      <c r="M395" s="93">
        <v>44660.54</v>
      </c>
    </row>
    <row r="396" spans="1:13" x14ac:dyDescent="0.3">
      <c r="A396" s="91" t="s">
        <v>993</v>
      </c>
      <c r="B396" s="91" t="s">
        <v>1011</v>
      </c>
      <c r="C396" s="91" t="s">
        <v>1072</v>
      </c>
      <c r="D396" s="91" t="s">
        <v>94</v>
      </c>
      <c r="E396" s="58"/>
      <c r="F396" s="92">
        <v>42759</v>
      </c>
      <c r="G396" s="92">
        <v>43623</v>
      </c>
      <c r="H396" s="58"/>
      <c r="I396" s="83"/>
      <c r="J396" s="93">
        <v>759319.39</v>
      </c>
      <c r="K396" s="93">
        <v>893316.93</v>
      </c>
      <c r="L396" s="93">
        <v>759319.39</v>
      </c>
      <c r="M396" s="93">
        <v>133997.54</v>
      </c>
    </row>
    <row r="397" spans="1:13" x14ac:dyDescent="0.3">
      <c r="A397" s="91" t="s">
        <v>736</v>
      </c>
      <c r="B397" s="91" t="s">
        <v>739</v>
      </c>
      <c r="C397" s="91" t="s">
        <v>753</v>
      </c>
      <c r="D397" s="91" t="s">
        <v>94</v>
      </c>
      <c r="E397" s="92">
        <v>44748</v>
      </c>
      <c r="F397" s="92">
        <v>43290</v>
      </c>
      <c r="G397" s="92">
        <v>43784</v>
      </c>
      <c r="H397" s="58"/>
      <c r="I397" s="94">
        <v>44837.457754629628</v>
      </c>
      <c r="J397" s="93">
        <v>849143.69</v>
      </c>
      <c r="K397" s="93">
        <v>893835.46</v>
      </c>
      <c r="L397" s="93">
        <v>759760.14</v>
      </c>
      <c r="M397" s="93">
        <v>44691.77</v>
      </c>
    </row>
    <row r="398" spans="1:13" x14ac:dyDescent="0.3">
      <c r="A398" s="91" t="s">
        <v>280</v>
      </c>
      <c r="B398" s="91" t="s">
        <v>281</v>
      </c>
      <c r="C398" s="91" t="s">
        <v>413</v>
      </c>
      <c r="D398" s="91" t="s">
        <v>94</v>
      </c>
      <c r="E398" s="92">
        <v>43768</v>
      </c>
      <c r="F398" s="92">
        <v>42702</v>
      </c>
      <c r="G398" s="92">
        <v>43768</v>
      </c>
      <c r="H398" s="58"/>
      <c r="I398" s="94">
        <v>43811.373842592591</v>
      </c>
      <c r="J398" s="93">
        <v>859127.88</v>
      </c>
      <c r="K398" s="93">
        <v>904345.14</v>
      </c>
      <c r="L398" s="93">
        <v>768693.36</v>
      </c>
      <c r="M398" s="93">
        <v>45217.26</v>
      </c>
    </row>
    <row r="399" spans="1:13" x14ac:dyDescent="0.3">
      <c r="A399" s="91" t="s">
        <v>647</v>
      </c>
      <c r="B399" s="91" t="s">
        <v>647</v>
      </c>
      <c r="C399" s="91" t="s">
        <v>671</v>
      </c>
      <c r="D399" s="91" t="s">
        <v>94</v>
      </c>
      <c r="E399" s="92">
        <v>44623</v>
      </c>
      <c r="F399" s="92">
        <v>44322</v>
      </c>
      <c r="G399" s="92">
        <v>44322</v>
      </c>
      <c r="H399" s="58"/>
      <c r="I399" s="94">
        <v>44714.436655092592</v>
      </c>
      <c r="J399" s="93">
        <v>770202.6</v>
      </c>
      <c r="K399" s="93">
        <v>906120.7</v>
      </c>
      <c r="L399" s="93">
        <v>770202.6</v>
      </c>
      <c r="M399" s="93">
        <v>135918.1</v>
      </c>
    </row>
    <row r="400" spans="1:13" x14ac:dyDescent="0.3">
      <c r="A400" s="91" t="s">
        <v>280</v>
      </c>
      <c r="B400" s="91" t="s">
        <v>281</v>
      </c>
      <c r="C400" s="91" t="s">
        <v>371</v>
      </c>
      <c r="D400" s="91" t="s">
        <v>94</v>
      </c>
      <c r="E400" s="92">
        <v>43550</v>
      </c>
      <c r="F400" s="92">
        <v>42688</v>
      </c>
      <c r="G400" s="92">
        <v>43549</v>
      </c>
      <c r="H400" s="58"/>
      <c r="I400" s="94">
        <v>43550.428553240738</v>
      </c>
      <c r="J400" s="93">
        <v>862600</v>
      </c>
      <c r="K400" s="93">
        <v>908000</v>
      </c>
      <c r="L400" s="93">
        <v>771800</v>
      </c>
      <c r="M400" s="93">
        <v>45400</v>
      </c>
    </row>
    <row r="401" spans="1:13" x14ac:dyDescent="0.3">
      <c r="A401" s="91" t="s">
        <v>544</v>
      </c>
      <c r="B401" s="91" t="s">
        <v>578</v>
      </c>
      <c r="C401" s="91" t="s">
        <v>587</v>
      </c>
      <c r="D401" s="91" t="s">
        <v>94</v>
      </c>
      <c r="E401" s="92">
        <v>44399</v>
      </c>
      <c r="F401" s="92">
        <v>43805</v>
      </c>
      <c r="G401" s="92">
        <v>43805</v>
      </c>
      <c r="H401" s="58"/>
      <c r="I401" s="94">
        <v>44449.406782407408</v>
      </c>
      <c r="J401" s="93">
        <v>863213.69</v>
      </c>
      <c r="K401" s="93">
        <v>908645.99</v>
      </c>
      <c r="L401" s="93">
        <v>772349.09</v>
      </c>
      <c r="M401" s="93">
        <v>45432.3</v>
      </c>
    </row>
    <row r="402" spans="1:13" x14ac:dyDescent="0.3">
      <c r="A402" s="91" t="s">
        <v>92</v>
      </c>
      <c r="B402" s="91" t="s">
        <v>92</v>
      </c>
      <c r="C402" s="91" t="s">
        <v>194</v>
      </c>
      <c r="D402" s="91" t="s">
        <v>94</v>
      </c>
      <c r="E402" s="92">
        <v>43837</v>
      </c>
      <c r="F402" s="92">
        <v>43447</v>
      </c>
      <c r="G402" s="92">
        <v>43719</v>
      </c>
      <c r="H402" s="58"/>
      <c r="I402" s="94">
        <v>43838.414872685185</v>
      </c>
      <c r="J402" s="93">
        <v>773407.56</v>
      </c>
      <c r="K402" s="93">
        <v>909891.25</v>
      </c>
      <c r="L402" s="93">
        <v>773407.56</v>
      </c>
      <c r="M402" s="93">
        <v>136483.69</v>
      </c>
    </row>
    <row r="403" spans="1:13" x14ac:dyDescent="0.3">
      <c r="A403" s="91" t="s">
        <v>280</v>
      </c>
      <c r="B403" s="91" t="s">
        <v>281</v>
      </c>
      <c r="C403" s="91" t="s">
        <v>375</v>
      </c>
      <c r="D403" s="91" t="s">
        <v>94</v>
      </c>
      <c r="E403" s="92">
        <v>43683</v>
      </c>
      <c r="F403" s="92">
        <v>42716</v>
      </c>
      <c r="G403" s="92">
        <v>43683</v>
      </c>
      <c r="H403" s="58"/>
      <c r="I403" s="94">
        <v>43691.408402777779</v>
      </c>
      <c r="J403" s="93">
        <v>868030.96</v>
      </c>
      <c r="K403" s="93">
        <v>913716.8</v>
      </c>
      <c r="L403" s="93">
        <v>776659.28</v>
      </c>
      <c r="M403" s="93">
        <v>45685.84</v>
      </c>
    </row>
    <row r="404" spans="1:13" x14ac:dyDescent="0.3">
      <c r="A404" s="91" t="s">
        <v>92</v>
      </c>
      <c r="B404" s="91" t="s">
        <v>92</v>
      </c>
      <c r="C404" s="91" t="s">
        <v>134</v>
      </c>
      <c r="D404" s="91" t="s">
        <v>94</v>
      </c>
      <c r="E404" s="92">
        <v>45100</v>
      </c>
      <c r="F404" s="92">
        <v>44488</v>
      </c>
      <c r="G404" s="92">
        <v>44488</v>
      </c>
      <c r="H404" s="58"/>
      <c r="I404" s="94">
        <v>45100.546134259261</v>
      </c>
      <c r="J404" s="93">
        <v>776782.57</v>
      </c>
      <c r="K404" s="93">
        <v>913861.85</v>
      </c>
      <c r="L404" s="93">
        <v>776782.57</v>
      </c>
      <c r="M404" s="93">
        <v>137079.28</v>
      </c>
    </row>
    <row r="405" spans="1:13" x14ac:dyDescent="0.3">
      <c r="A405" s="91" t="s">
        <v>92</v>
      </c>
      <c r="B405" s="91" t="s">
        <v>92</v>
      </c>
      <c r="C405" s="91" t="s">
        <v>239</v>
      </c>
      <c r="D405" s="91" t="s">
        <v>94</v>
      </c>
      <c r="E405" s="58"/>
      <c r="F405" s="92">
        <v>42766</v>
      </c>
      <c r="G405" s="92">
        <v>43600</v>
      </c>
      <c r="H405" s="58"/>
      <c r="I405" s="83"/>
      <c r="J405" s="93">
        <v>778352.96</v>
      </c>
      <c r="K405" s="93">
        <v>915709.36</v>
      </c>
      <c r="L405" s="93">
        <v>778352.96</v>
      </c>
      <c r="M405" s="93">
        <v>137356.4</v>
      </c>
    </row>
    <row r="406" spans="1:13" x14ac:dyDescent="0.3">
      <c r="A406" s="91" t="s">
        <v>773</v>
      </c>
      <c r="B406" s="91" t="s">
        <v>773</v>
      </c>
      <c r="C406" s="91" t="s">
        <v>867</v>
      </c>
      <c r="D406" s="91" t="s">
        <v>94</v>
      </c>
      <c r="E406" s="92">
        <v>45037</v>
      </c>
      <c r="F406" s="92">
        <v>44123</v>
      </c>
      <c r="G406" s="92">
        <v>44123</v>
      </c>
      <c r="H406" s="58"/>
      <c r="I406" s="94">
        <v>45037.560798611114</v>
      </c>
      <c r="J406" s="93">
        <v>780725</v>
      </c>
      <c r="K406" s="93">
        <v>918500</v>
      </c>
      <c r="L406" s="93">
        <v>780725</v>
      </c>
      <c r="M406" s="93">
        <v>137775</v>
      </c>
    </row>
    <row r="407" spans="1:13" x14ac:dyDescent="0.3">
      <c r="A407" s="91" t="s">
        <v>647</v>
      </c>
      <c r="B407" s="91" t="s">
        <v>647</v>
      </c>
      <c r="C407" s="91" t="s">
        <v>722</v>
      </c>
      <c r="D407" s="91" t="s">
        <v>94</v>
      </c>
      <c r="E407" s="92">
        <v>45022</v>
      </c>
      <c r="F407" s="92">
        <v>44488</v>
      </c>
      <c r="G407" s="92">
        <v>44488</v>
      </c>
      <c r="H407" s="58"/>
      <c r="I407" s="94">
        <v>45022.567870370367</v>
      </c>
      <c r="J407" s="93">
        <v>781909.31</v>
      </c>
      <c r="K407" s="93">
        <v>919893.31</v>
      </c>
      <c r="L407" s="93">
        <v>781909.31</v>
      </c>
      <c r="M407" s="93">
        <v>137984</v>
      </c>
    </row>
    <row r="408" spans="1:13" x14ac:dyDescent="0.3">
      <c r="A408" s="91" t="s">
        <v>280</v>
      </c>
      <c r="B408" s="91" t="s">
        <v>418</v>
      </c>
      <c r="C408" s="91" t="s">
        <v>434</v>
      </c>
      <c r="D408" s="91" t="s">
        <v>94</v>
      </c>
      <c r="E408" s="92">
        <v>45205</v>
      </c>
      <c r="F408" s="92">
        <v>42703</v>
      </c>
      <c r="G408" s="92">
        <v>44159</v>
      </c>
      <c r="H408" s="58"/>
      <c r="I408" s="94">
        <v>45209.596145833333</v>
      </c>
      <c r="J408" s="93">
        <v>874052.34</v>
      </c>
      <c r="K408" s="93">
        <v>920055.09</v>
      </c>
      <c r="L408" s="93">
        <v>782046.83</v>
      </c>
      <c r="M408" s="93">
        <v>46002.75</v>
      </c>
    </row>
    <row r="409" spans="1:13" x14ac:dyDescent="0.3">
      <c r="A409" s="91" t="s">
        <v>92</v>
      </c>
      <c r="B409" s="91" t="s">
        <v>92</v>
      </c>
      <c r="C409" s="91" t="s">
        <v>107</v>
      </c>
      <c r="D409" s="91" t="s">
        <v>94</v>
      </c>
      <c r="E409" s="92">
        <v>43882</v>
      </c>
      <c r="F409" s="92">
        <v>43382</v>
      </c>
      <c r="G409" s="92">
        <v>43763</v>
      </c>
      <c r="H409" s="58"/>
      <c r="I409" s="94">
        <v>44803.551840277774</v>
      </c>
      <c r="J409" s="93">
        <v>783813.35</v>
      </c>
      <c r="K409" s="93">
        <v>922133.35</v>
      </c>
      <c r="L409" s="93">
        <v>783813.35</v>
      </c>
      <c r="M409" s="93">
        <v>138320</v>
      </c>
    </row>
    <row r="410" spans="1:13" x14ac:dyDescent="0.3">
      <c r="A410" s="91" t="s">
        <v>993</v>
      </c>
      <c r="B410" s="91" t="s">
        <v>1011</v>
      </c>
      <c r="C410" s="91" t="s">
        <v>1064</v>
      </c>
      <c r="D410" s="91" t="s">
        <v>94</v>
      </c>
      <c r="E410" s="58"/>
      <c r="F410" s="92">
        <v>42513</v>
      </c>
      <c r="G410" s="92">
        <v>43574</v>
      </c>
      <c r="H410" s="58"/>
      <c r="I410" s="83"/>
      <c r="J410" s="93">
        <v>784846.74</v>
      </c>
      <c r="K410" s="93">
        <v>923349.11</v>
      </c>
      <c r="L410" s="93">
        <v>784846.74</v>
      </c>
      <c r="M410" s="93">
        <v>138502.37</v>
      </c>
    </row>
    <row r="411" spans="1:13" x14ac:dyDescent="0.3">
      <c r="A411" s="91" t="s">
        <v>993</v>
      </c>
      <c r="B411" s="91" t="s">
        <v>1011</v>
      </c>
      <c r="C411" s="91" t="s">
        <v>1090</v>
      </c>
      <c r="D411" s="91" t="s">
        <v>94</v>
      </c>
      <c r="E411" s="92">
        <v>44952</v>
      </c>
      <c r="F411" s="92">
        <v>43875</v>
      </c>
      <c r="G411" s="92">
        <v>43875</v>
      </c>
      <c r="H411" s="58"/>
      <c r="I411" s="94">
        <v>44952.463101851848</v>
      </c>
      <c r="J411" s="93">
        <v>881184.71</v>
      </c>
      <c r="K411" s="93">
        <v>927562.85</v>
      </c>
      <c r="L411" s="93">
        <v>788428.42</v>
      </c>
      <c r="M411" s="93">
        <v>46378.14</v>
      </c>
    </row>
    <row r="412" spans="1:13" x14ac:dyDescent="0.3">
      <c r="A412" s="91" t="s">
        <v>280</v>
      </c>
      <c r="B412" s="91" t="s">
        <v>281</v>
      </c>
      <c r="C412" s="91" t="s">
        <v>397</v>
      </c>
      <c r="D412" s="91" t="s">
        <v>94</v>
      </c>
      <c r="E412" s="58"/>
      <c r="F412" s="92">
        <v>42717</v>
      </c>
      <c r="G412" s="92">
        <v>43584</v>
      </c>
      <c r="H412" s="58"/>
      <c r="I412" s="83"/>
      <c r="J412" s="93">
        <v>883464.37</v>
      </c>
      <c r="K412" s="93">
        <v>929962.5</v>
      </c>
      <c r="L412" s="93">
        <v>790468.12</v>
      </c>
      <c r="M412" s="93">
        <v>46498.13</v>
      </c>
    </row>
    <row r="413" spans="1:13" x14ac:dyDescent="0.3">
      <c r="A413" s="91" t="s">
        <v>92</v>
      </c>
      <c r="B413" s="91" t="s">
        <v>92</v>
      </c>
      <c r="C413" s="91" t="s">
        <v>109</v>
      </c>
      <c r="D413" s="91" t="s">
        <v>94</v>
      </c>
      <c r="E413" s="92">
        <v>43607</v>
      </c>
      <c r="F413" s="92">
        <v>42753</v>
      </c>
      <c r="G413" s="92">
        <v>43600</v>
      </c>
      <c r="H413" s="58"/>
      <c r="I413" s="94">
        <v>43607.629537037035</v>
      </c>
      <c r="J413" s="93">
        <v>794114.38</v>
      </c>
      <c r="K413" s="93">
        <v>934252.21</v>
      </c>
      <c r="L413" s="93">
        <v>794114.38</v>
      </c>
      <c r="M413" s="93">
        <v>140137.82999999999</v>
      </c>
    </row>
    <row r="414" spans="1:13" x14ac:dyDescent="0.3">
      <c r="A414" s="91" t="s">
        <v>92</v>
      </c>
      <c r="B414" s="91" t="s">
        <v>92</v>
      </c>
      <c r="C414" s="91" t="s">
        <v>268</v>
      </c>
      <c r="D414" s="91" t="s">
        <v>94</v>
      </c>
      <c r="E414" s="92">
        <v>44425</v>
      </c>
      <c r="F414" s="92">
        <v>43389</v>
      </c>
      <c r="G414" s="92">
        <v>44424</v>
      </c>
      <c r="H414" s="58"/>
      <c r="I414" s="94">
        <v>44427.324976851851</v>
      </c>
      <c r="J414" s="93">
        <v>806748.89</v>
      </c>
      <c r="K414" s="93">
        <v>949116.34</v>
      </c>
      <c r="L414" s="93">
        <v>806748.89</v>
      </c>
      <c r="M414" s="93">
        <v>142367.45000000001</v>
      </c>
    </row>
    <row r="415" spans="1:13" x14ac:dyDescent="0.3">
      <c r="A415" s="91" t="s">
        <v>92</v>
      </c>
      <c r="B415" s="91" t="s">
        <v>92</v>
      </c>
      <c r="C415" s="91" t="s">
        <v>226</v>
      </c>
      <c r="D415" s="91" t="s">
        <v>94</v>
      </c>
      <c r="E415" s="92">
        <v>43585</v>
      </c>
      <c r="F415" s="92">
        <v>42754</v>
      </c>
      <c r="G415" s="92">
        <v>43585</v>
      </c>
      <c r="H415" s="58"/>
      <c r="I415" s="94">
        <v>43591.437835648147</v>
      </c>
      <c r="J415" s="93">
        <v>807120.99</v>
      </c>
      <c r="K415" s="93">
        <v>949554.1</v>
      </c>
      <c r="L415" s="93">
        <v>807120.99</v>
      </c>
      <c r="M415" s="93">
        <v>142433.10999999999</v>
      </c>
    </row>
    <row r="416" spans="1:13" x14ac:dyDescent="0.3">
      <c r="A416" s="91" t="s">
        <v>92</v>
      </c>
      <c r="B416" s="91" t="s">
        <v>92</v>
      </c>
      <c r="C416" s="91" t="s">
        <v>269</v>
      </c>
      <c r="D416" s="91" t="s">
        <v>94</v>
      </c>
      <c r="E416" s="58"/>
      <c r="F416" s="92">
        <v>42781</v>
      </c>
      <c r="G416" s="92">
        <v>43605</v>
      </c>
      <c r="H416" s="58"/>
      <c r="I416" s="83"/>
      <c r="J416" s="93">
        <v>807762.08</v>
      </c>
      <c r="K416" s="93">
        <v>950308.33</v>
      </c>
      <c r="L416" s="93">
        <v>807762.08</v>
      </c>
      <c r="M416" s="93">
        <v>142546.25</v>
      </c>
    </row>
    <row r="417" spans="1:13" x14ac:dyDescent="0.3">
      <c r="A417" s="91" t="s">
        <v>280</v>
      </c>
      <c r="B417" s="91" t="s">
        <v>281</v>
      </c>
      <c r="C417" s="91" t="s">
        <v>383</v>
      </c>
      <c r="D417" s="91" t="s">
        <v>94</v>
      </c>
      <c r="E417" s="58"/>
      <c r="F417" s="92">
        <v>42695</v>
      </c>
      <c r="G417" s="92">
        <v>43549</v>
      </c>
      <c r="H417" s="58"/>
      <c r="I417" s="83"/>
      <c r="J417" s="93">
        <v>902943.33</v>
      </c>
      <c r="K417" s="93">
        <v>950466.66</v>
      </c>
      <c r="L417" s="93">
        <v>807896.66</v>
      </c>
      <c r="M417" s="93">
        <v>47523.33</v>
      </c>
    </row>
    <row r="418" spans="1:13" x14ac:dyDescent="0.3">
      <c r="A418" s="91" t="s">
        <v>932</v>
      </c>
      <c r="B418" s="91" t="s">
        <v>932</v>
      </c>
      <c r="C418" s="91" t="s">
        <v>939</v>
      </c>
      <c r="D418" s="91" t="s">
        <v>94</v>
      </c>
      <c r="E418" s="58"/>
      <c r="F418" s="92">
        <v>43059</v>
      </c>
      <c r="G418" s="92">
        <v>43738</v>
      </c>
      <c r="H418" s="58"/>
      <c r="I418" s="94">
        <v>43739.630162037036</v>
      </c>
      <c r="J418" s="93">
        <v>904552.62</v>
      </c>
      <c r="K418" s="93">
        <v>952160.65</v>
      </c>
      <c r="L418" s="93">
        <v>809336.55</v>
      </c>
      <c r="M418" s="93">
        <v>47608.03</v>
      </c>
    </row>
    <row r="419" spans="1:13" x14ac:dyDescent="0.3">
      <c r="A419" s="91" t="s">
        <v>993</v>
      </c>
      <c r="B419" s="91" t="s">
        <v>1011</v>
      </c>
      <c r="C419" s="91" t="s">
        <v>1020</v>
      </c>
      <c r="D419" s="91" t="s">
        <v>94</v>
      </c>
      <c r="E419" s="92">
        <v>44677</v>
      </c>
      <c r="F419" s="92">
        <v>43875</v>
      </c>
      <c r="G419" s="92">
        <v>44673</v>
      </c>
      <c r="H419" s="58"/>
      <c r="I419" s="94">
        <v>44677.615173611113</v>
      </c>
      <c r="J419" s="93">
        <v>905795.79</v>
      </c>
      <c r="K419" s="93">
        <v>953469.25</v>
      </c>
      <c r="L419" s="93">
        <v>810448.86</v>
      </c>
      <c r="M419" s="93">
        <v>47673.46</v>
      </c>
    </row>
    <row r="420" spans="1:13" x14ac:dyDescent="0.3">
      <c r="A420" s="91" t="s">
        <v>92</v>
      </c>
      <c r="B420" s="91" t="s">
        <v>92</v>
      </c>
      <c r="C420" s="91" t="s">
        <v>173</v>
      </c>
      <c r="D420" s="91" t="s">
        <v>94</v>
      </c>
      <c r="E420" s="58"/>
      <c r="F420" s="92">
        <v>42762</v>
      </c>
      <c r="G420" s="92">
        <v>43538</v>
      </c>
      <c r="H420" s="58"/>
      <c r="I420" s="83"/>
      <c r="J420" s="93">
        <v>812323.03</v>
      </c>
      <c r="K420" s="93">
        <v>955674.15</v>
      </c>
      <c r="L420" s="93">
        <v>812323.03</v>
      </c>
      <c r="M420" s="93">
        <v>143351.12</v>
      </c>
    </row>
    <row r="421" spans="1:13" x14ac:dyDescent="0.3">
      <c r="A421" s="91" t="s">
        <v>932</v>
      </c>
      <c r="B421" s="91" t="s">
        <v>932</v>
      </c>
      <c r="C421" s="91" t="s">
        <v>948</v>
      </c>
      <c r="D421" s="91" t="s">
        <v>94</v>
      </c>
      <c r="E421" s="92">
        <v>44931</v>
      </c>
      <c r="F421" s="92">
        <v>43021</v>
      </c>
      <c r="G421" s="92">
        <v>43705</v>
      </c>
      <c r="H421" s="58"/>
      <c r="I421" s="94">
        <v>44931.532430555555</v>
      </c>
      <c r="J421" s="93">
        <v>908959.29</v>
      </c>
      <c r="K421" s="93">
        <v>956799.25</v>
      </c>
      <c r="L421" s="93">
        <v>813279.36</v>
      </c>
      <c r="M421" s="93">
        <v>47839.96</v>
      </c>
    </row>
    <row r="422" spans="1:13" x14ac:dyDescent="0.3">
      <c r="A422" s="91" t="s">
        <v>1151</v>
      </c>
      <c r="B422" s="91" t="s">
        <v>1173</v>
      </c>
      <c r="C422" s="91" t="s">
        <v>1202</v>
      </c>
      <c r="D422" s="91" t="s">
        <v>94</v>
      </c>
      <c r="E422" s="92">
        <v>44565</v>
      </c>
      <c r="F422" s="92">
        <v>43314</v>
      </c>
      <c r="G422" s="92">
        <v>43689</v>
      </c>
      <c r="H422" s="58"/>
      <c r="I422" s="94">
        <v>44809.410428240742</v>
      </c>
      <c r="J422" s="93">
        <v>910351.75</v>
      </c>
      <c r="K422" s="93">
        <v>958265</v>
      </c>
      <c r="L422" s="93">
        <v>814525.25</v>
      </c>
      <c r="M422" s="93">
        <v>47913.25</v>
      </c>
    </row>
    <row r="423" spans="1:13" x14ac:dyDescent="0.3">
      <c r="A423" s="91" t="s">
        <v>92</v>
      </c>
      <c r="B423" s="91" t="s">
        <v>92</v>
      </c>
      <c r="C423" s="91" t="s">
        <v>238</v>
      </c>
      <c r="D423" s="91" t="s">
        <v>94</v>
      </c>
      <c r="E423" s="92">
        <v>45176</v>
      </c>
      <c r="F423" s="92">
        <v>44488</v>
      </c>
      <c r="G423" s="92">
        <v>44488</v>
      </c>
      <c r="H423" s="58"/>
      <c r="I423" s="94">
        <v>45176.413287037038</v>
      </c>
      <c r="J423" s="93">
        <v>816712.69</v>
      </c>
      <c r="K423" s="93">
        <v>960838.46</v>
      </c>
      <c r="L423" s="93">
        <v>816712.69</v>
      </c>
      <c r="M423" s="93">
        <v>144125.76999999999</v>
      </c>
    </row>
    <row r="424" spans="1:13" x14ac:dyDescent="0.3">
      <c r="A424" s="91" t="s">
        <v>736</v>
      </c>
      <c r="B424" s="91" t="s">
        <v>739</v>
      </c>
      <c r="C424" s="91" t="s">
        <v>769</v>
      </c>
      <c r="D424" s="91" t="s">
        <v>94</v>
      </c>
      <c r="E424" s="92">
        <v>44406</v>
      </c>
      <c r="F424" s="92">
        <v>43357</v>
      </c>
      <c r="G424" s="92">
        <v>43662</v>
      </c>
      <c r="H424" s="58"/>
      <c r="I424" s="94">
        <v>44418.659386574072</v>
      </c>
      <c r="J424" s="93">
        <v>913246.87</v>
      </c>
      <c r="K424" s="93">
        <v>961312.5</v>
      </c>
      <c r="L424" s="93">
        <v>817115.62</v>
      </c>
      <c r="M424" s="93">
        <v>48065.63</v>
      </c>
    </row>
    <row r="425" spans="1:13" x14ac:dyDescent="0.3">
      <c r="A425" s="91" t="s">
        <v>773</v>
      </c>
      <c r="B425" s="91" t="s">
        <v>773</v>
      </c>
      <c r="C425" s="91" t="s">
        <v>860</v>
      </c>
      <c r="D425" s="91" t="s">
        <v>94</v>
      </c>
      <c r="E425" s="92">
        <v>44967</v>
      </c>
      <c r="F425" s="92">
        <v>44132</v>
      </c>
      <c r="G425" s="92">
        <v>44132</v>
      </c>
      <c r="H425" s="58"/>
      <c r="I425" s="94">
        <v>44967.384293981479</v>
      </c>
      <c r="J425" s="93">
        <v>817466.25</v>
      </c>
      <c r="K425" s="93">
        <v>961725</v>
      </c>
      <c r="L425" s="93">
        <v>817466.25</v>
      </c>
      <c r="M425" s="93">
        <v>144258.75</v>
      </c>
    </row>
    <row r="426" spans="1:13" x14ac:dyDescent="0.3">
      <c r="A426" s="91" t="s">
        <v>92</v>
      </c>
      <c r="B426" s="91" t="s">
        <v>92</v>
      </c>
      <c r="C426" s="91" t="s">
        <v>153</v>
      </c>
      <c r="D426" s="91" t="s">
        <v>94</v>
      </c>
      <c r="E426" s="92">
        <v>43542</v>
      </c>
      <c r="F426" s="92">
        <v>42759</v>
      </c>
      <c r="G426" s="92">
        <v>43542</v>
      </c>
      <c r="H426" s="58"/>
      <c r="I426" s="94">
        <v>43542.445023148146</v>
      </c>
      <c r="J426" s="93">
        <v>817985.52</v>
      </c>
      <c r="K426" s="93">
        <v>962335.91</v>
      </c>
      <c r="L426" s="93">
        <v>817985.52</v>
      </c>
      <c r="M426" s="93">
        <v>144350.39000000001</v>
      </c>
    </row>
    <row r="427" spans="1:13" x14ac:dyDescent="0.3">
      <c r="A427" s="91" t="s">
        <v>280</v>
      </c>
      <c r="B427" s="91" t="s">
        <v>281</v>
      </c>
      <c r="C427" s="91" t="s">
        <v>366</v>
      </c>
      <c r="D427" s="91" t="s">
        <v>94</v>
      </c>
      <c r="E427" s="58"/>
      <c r="F427" s="92">
        <v>42691</v>
      </c>
      <c r="G427" s="92">
        <v>43619</v>
      </c>
      <c r="H427" s="58"/>
      <c r="I427" s="83"/>
      <c r="J427" s="93">
        <v>916238.77</v>
      </c>
      <c r="K427" s="93">
        <v>964461.86</v>
      </c>
      <c r="L427" s="93">
        <v>819792.58</v>
      </c>
      <c r="M427" s="93">
        <v>48223.09</v>
      </c>
    </row>
    <row r="428" spans="1:13" x14ac:dyDescent="0.3">
      <c r="A428" s="91" t="s">
        <v>773</v>
      </c>
      <c r="B428" s="91" t="s">
        <v>773</v>
      </c>
      <c r="C428" s="91" t="s">
        <v>1307</v>
      </c>
      <c r="D428" s="91" t="s">
        <v>94</v>
      </c>
      <c r="E428" s="92">
        <v>45084</v>
      </c>
      <c r="F428" s="92">
        <v>43962</v>
      </c>
      <c r="G428" s="92">
        <v>45014</v>
      </c>
      <c r="H428" s="58"/>
      <c r="I428" s="94">
        <v>45183.37599537037</v>
      </c>
      <c r="J428" s="93">
        <v>820049.57</v>
      </c>
      <c r="K428" s="93">
        <v>964764.2</v>
      </c>
      <c r="L428" s="93">
        <v>820049.57</v>
      </c>
      <c r="M428" s="93">
        <v>144714.63</v>
      </c>
    </row>
    <row r="429" spans="1:13" x14ac:dyDescent="0.3">
      <c r="A429" s="91" t="s">
        <v>736</v>
      </c>
      <c r="B429" s="91" t="s">
        <v>739</v>
      </c>
      <c r="C429" s="91" t="s">
        <v>771</v>
      </c>
      <c r="D429" s="91" t="s">
        <v>94</v>
      </c>
      <c r="E429" s="92">
        <v>44550</v>
      </c>
      <c r="F429" s="92">
        <v>43368</v>
      </c>
      <c r="G429" s="92">
        <v>43703</v>
      </c>
      <c r="H429" s="58"/>
      <c r="I429" s="94">
        <v>44565.359363425923</v>
      </c>
      <c r="J429" s="93">
        <v>919683.12</v>
      </c>
      <c r="K429" s="93">
        <v>968087.5</v>
      </c>
      <c r="L429" s="93">
        <v>822874.37</v>
      </c>
      <c r="M429" s="93">
        <v>48404.38</v>
      </c>
    </row>
    <row r="430" spans="1:13" x14ac:dyDescent="0.3">
      <c r="A430" s="91" t="s">
        <v>280</v>
      </c>
      <c r="B430" s="91" t="s">
        <v>281</v>
      </c>
      <c r="C430" s="91" t="s">
        <v>368</v>
      </c>
      <c r="D430" s="91" t="s">
        <v>94</v>
      </c>
      <c r="E430" s="58"/>
      <c r="F430" s="92">
        <v>42692</v>
      </c>
      <c r="G430" s="92">
        <v>43584</v>
      </c>
      <c r="H430" s="58"/>
      <c r="I430" s="83"/>
      <c r="J430" s="93">
        <v>919980.06</v>
      </c>
      <c r="K430" s="93">
        <v>968400.06</v>
      </c>
      <c r="L430" s="93">
        <v>823140.05</v>
      </c>
      <c r="M430" s="93">
        <v>48420</v>
      </c>
    </row>
    <row r="431" spans="1:13" x14ac:dyDescent="0.3">
      <c r="A431" s="91" t="s">
        <v>993</v>
      </c>
      <c r="B431" s="91" t="s">
        <v>1011</v>
      </c>
      <c r="C431" s="91" t="s">
        <v>1076</v>
      </c>
      <c r="D431" s="91" t="s">
        <v>94</v>
      </c>
      <c r="E431" s="92">
        <v>44624</v>
      </c>
      <c r="F431" s="92">
        <v>43875</v>
      </c>
      <c r="G431" s="92">
        <v>43875</v>
      </c>
      <c r="H431" s="58"/>
      <c r="I431" s="94">
        <v>44624.592638888891</v>
      </c>
      <c r="J431" s="93">
        <v>921506.54</v>
      </c>
      <c r="K431" s="93">
        <v>970006.88</v>
      </c>
      <c r="L431" s="93">
        <v>824505.84</v>
      </c>
      <c r="M431" s="93">
        <v>48500.34</v>
      </c>
    </row>
    <row r="432" spans="1:13" x14ac:dyDescent="0.3">
      <c r="A432" s="91" t="s">
        <v>647</v>
      </c>
      <c r="B432" s="91" t="s">
        <v>647</v>
      </c>
      <c r="C432" s="91" t="s">
        <v>658</v>
      </c>
      <c r="D432" s="91" t="s">
        <v>94</v>
      </c>
      <c r="E432" s="92">
        <v>44137</v>
      </c>
      <c r="F432" s="92">
        <v>43453</v>
      </c>
      <c r="G432" s="92">
        <v>43724</v>
      </c>
      <c r="H432" s="58"/>
      <c r="I432" s="94">
        <v>44263.335972222223</v>
      </c>
      <c r="J432" s="93">
        <v>826118.78</v>
      </c>
      <c r="K432" s="93">
        <v>971904.45</v>
      </c>
      <c r="L432" s="93">
        <v>826118.78</v>
      </c>
      <c r="M432" s="93">
        <v>145785.67000000001</v>
      </c>
    </row>
    <row r="433" spans="1:13" x14ac:dyDescent="0.3">
      <c r="A433" s="91" t="s">
        <v>993</v>
      </c>
      <c r="B433" s="91" t="s">
        <v>1011</v>
      </c>
      <c r="C433" s="91" t="s">
        <v>1055</v>
      </c>
      <c r="D433" s="91" t="s">
        <v>94</v>
      </c>
      <c r="E433" s="58"/>
      <c r="F433" s="92">
        <v>42485</v>
      </c>
      <c r="G433" s="92">
        <v>43573</v>
      </c>
      <c r="H433" s="58"/>
      <c r="I433" s="83"/>
      <c r="J433" s="93">
        <v>828750</v>
      </c>
      <c r="K433" s="93">
        <v>975000</v>
      </c>
      <c r="L433" s="93">
        <v>828750</v>
      </c>
      <c r="M433" s="93">
        <v>146250</v>
      </c>
    </row>
    <row r="434" spans="1:13" x14ac:dyDescent="0.3">
      <c r="A434" s="91" t="s">
        <v>280</v>
      </c>
      <c r="B434" s="91" t="s">
        <v>281</v>
      </c>
      <c r="C434" s="91" t="s">
        <v>374</v>
      </c>
      <c r="D434" s="91" t="s">
        <v>94</v>
      </c>
      <c r="E434" s="92">
        <v>43549</v>
      </c>
      <c r="F434" s="92">
        <v>42695</v>
      </c>
      <c r="G434" s="92">
        <v>43546</v>
      </c>
      <c r="H434" s="58"/>
      <c r="I434" s="94">
        <v>43549.419479166667</v>
      </c>
      <c r="J434" s="93">
        <v>926904.57</v>
      </c>
      <c r="K434" s="93">
        <v>975689.02</v>
      </c>
      <c r="L434" s="93">
        <v>829335.67</v>
      </c>
      <c r="M434" s="93">
        <v>48784.45</v>
      </c>
    </row>
    <row r="435" spans="1:13" x14ac:dyDescent="0.3">
      <c r="A435" s="91" t="s">
        <v>1298</v>
      </c>
      <c r="B435" s="91" t="s">
        <v>1298</v>
      </c>
      <c r="C435" s="91" t="s">
        <v>1300</v>
      </c>
      <c r="D435" s="91" t="s">
        <v>94</v>
      </c>
      <c r="E435" s="92">
        <v>44837</v>
      </c>
      <c r="F435" s="92">
        <v>44833</v>
      </c>
      <c r="G435" s="92">
        <v>44833</v>
      </c>
      <c r="H435" s="58"/>
      <c r="I435" s="94">
        <v>44909.475810185184</v>
      </c>
      <c r="J435" s="93">
        <v>931000</v>
      </c>
      <c r="K435" s="93">
        <v>980000</v>
      </c>
      <c r="L435" s="93">
        <v>833000</v>
      </c>
      <c r="M435" s="93">
        <v>49000</v>
      </c>
    </row>
    <row r="436" spans="1:13" x14ac:dyDescent="0.3">
      <c r="A436" s="91" t="s">
        <v>773</v>
      </c>
      <c r="B436" s="91" t="s">
        <v>773</v>
      </c>
      <c r="C436" s="91" t="s">
        <v>862</v>
      </c>
      <c r="D436" s="91" t="s">
        <v>94</v>
      </c>
      <c r="E436" s="92">
        <v>44958</v>
      </c>
      <c r="F436" s="92">
        <v>44082</v>
      </c>
      <c r="G436" s="92">
        <v>44082</v>
      </c>
      <c r="H436" s="58"/>
      <c r="I436" s="94">
        <v>45007.416296296295</v>
      </c>
      <c r="J436" s="93">
        <v>834373.94</v>
      </c>
      <c r="K436" s="93">
        <v>981616.4</v>
      </c>
      <c r="L436" s="93">
        <v>834373.94</v>
      </c>
      <c r="M436" s="93">
        <v>147242.46</v>
      </c>
    </row>
    <row r="437" spans="1:13" x14ac:dyDescent="0.3">
      <c r="A437" s="91" t="s">
        <v>544</v>
      </c>
      <c r="B437" s="91" t="s">
        <v>545</v>
      </c>
      <c r="C437" s="91" t="s">
        <v>562</v>
      </c>
      <c r="D437" s="91" t="s">
        <v>94</v>
      </c>
      <c r="E437" s="58"/>
      <c r="F437" s="92">
        <v>42956</v>
      </c>
      <c r="G437" s="92">
        <v>43563</v>
      </c>
      <c r="H437" s="58"/>
      <c r="I437" s="83"/>
      <c r="J437" s="93">
        <v>933333.96</v>
      </c>
      <c r="K437" s="93">
        <v>982456.8</v>
      </c>
      <c r="L437" s="93">
        <v>835088.28</v>
      </c>
      <c r="M437" s="93">
        <v>49122.84</v>
      </c>
    </row>
    <row r="438" spans="1:13" x14ac:dyDescent="0.3">
      <c r="A438" s="91" t="s">
        <v>773</v>
      </c>
      <c r="B438" s="91" t="s">
        <v>773</v>
      </c>
      <c r="C438" s="91" t="s">
        <v>930</v>
      </c>
      <c r="D438" s="91" t="s">
        <v>94</v>
      </c>
      <c r="E438" s="92">
        <v>44656</v>
      </c>
      <c r="F438" s="92">
        <v>43970</v>
      </c>
      <c r="G438" s="92">
        <v>43970</v>
      </c>
      <c r="H438" s="58"/>
      <c r="I438" s="94">
        <v>44803.479189814818</v>
      </c>
      <c r="J438" s="93">
        <v>837240.48</v>
      </c>
      <c r="K438" s="93">
        <v>984988.8</v>
      </c>
      <c r="L438" s="93">
        <v>837240.48</v>
      </c>
      <c r="M438" s="93">
        <v>147748.32</v>
      </c>
    </row>
    <row r="439" spans="1:13" x14ac:dyDescent="0.3">
      <c r="A439" s="91" t="s">
        <v>932</v>
      </c>
      <c r="B439" s="91" t="s">
        <v>932</v>
      </c>
      <c r="C439" s="91" t="s">
        <v>961</v>
      </c>
      <c r="D439" s="91" t="s">
        <v>94</v>
      </c>
      <c r="E439" s="58"/>
      <c r="F439" s="92">
        <v>43047</v>
      </c>
      <c r="G439" s="92">
        <v>43679</v>
      </c>
      <c r="H439" s="58"/>
      <c r="I439" s="94">
        <v>43752.550949074073</v>
      </c>
      <c r="J439" s="93">
        <v>936495.75</v>
      </c>
      <c r="K439" s="93">
        <v>985785</v>
      </c>
      <c r="L439" s="93">
        <v>837917.25</v>
      </c>
      <c r="M439" s="93">
        <v>49289.25</v>
      </c>
    </row>
    <row r="440" spans="1:13" x14ac:dyDescent="0.3">
      <c r="A440" s="91" t="s">
        <v>92</v>
      </c>
      <c r="B440" s="91" t="s">
        <v>92</v>
      </c>
      <c r="C440" s="91" t="s">
        <v>128</v>
      </c>
      <c r="D440" s="91" t="s">
        <v>94</v>
      </c>
      <c r="E440" s="92">
        <v>45096</v>
      </c>
      <c r="F440" s="92">
        <v>44874</v>
      </c>
      <c r="G440" s="92">
        <v>44874</v>
      </c>
      <c r="H440" s="58"/>
      <c r="I440" s="94">
        <v>45096.545567129629</v>
      </c>
      <c r="J440" s="93">
        <v>838281.69</v>
      </c>
      <c r="K440" s="93">
        <v>986213.75</v>
      </c>
      <c r="L440" s="93">
        <v>838281.69</v>
      </c>
      <c r="M440" s="93">
        <v>147932.06</v>
      </c>
    </row>
    <row r="441" spans="1:13" x14ac:dyDescent="0.3">
      <c r="A441" s="91" t="s">
        <v>280</v>
      </c>
      <c r="B441" s="91" t="s">
        <v>281</v>
      </c>
      <c r="C441" s="91" t="s">
        <v>417</v>
      </c>
      <c r="D441" s="91" t="s">
        <v>94</v>
      </c>
      <c r="E441" s="58"/>
      <c r="F441" s="92">
        <v>42699</v>
      </c>
      <c r="G441" s="92">
        <v>43581</v>
      </c>
      <c r="H441" s="58"/>
      <c r="I441" s="83"/>
      <c r="J441" s="93">
        <v>937818.88</v>
      </c>
      <c r="K441" s="93">
        <v>987177.77</v>
      </c>
      <c r="L441" s="93">
        <v>839101.1</v>
      </c>
      <c r="M441" s="93">
        <v>49358.89</v>
      </c>
    </row>
    <row r="442" spans="1:13" x14ac:dyDescent="0.3">
      <c r="A442" s="91" t="s">
        <v>993</v>
      </c>
      <c r="B442" s="91" t="s">
        <v>1011</v>
      </c>
      <c r="C442" s="91" t="s">
        <v>1117</v>
      </c>
      <c r="D442" s="91" t="s">
        <v>94</v>
      </c>
      <c r="E442" s="58"/>
      <c r="F442" s="92">
        <v>42570</v>
      </c>
      <c r="G442" s="92">
        <v>43567</v>
      </c>
      <c r="H442" s="58"/>
      <c r="I442" s="83"/>
      <c r="J442" s="93">
        <v>938277.05</v>
      </c>
      <c r="K442" s="93">
        <v>987660.05</v>
      </c>
      <c r="L442" s="93">
        <v>839511.04000000004</v>
      </c>
      <c r="M442" s="93">
        <v>49383</v>
      </c>
    </row>
    <row r="443" spans="1:13" x14ac:dyDescent="0.3">
      <c r="A443" s="91" t="s">
        <v>993</v>
      </c>
      <c r="B443" s="91" t="s">
        <v>1011</v>
      </c>
      <c r="C443" s="91" t="s">
        <v>1119</v>
      </c>
      <c r="D443" s="91" t="s">
        <v>94</v>
      </c>
      <c r="E443" s="92">
        <v>43518</v>
      </c>
      <c r="F443" s="92">
        <v>42570</v>
      </c>
      <c r="G443" s="92">
        <v>43518</v>
      </c>
      <c r="H443" s="58"/>
      <c r="I443" s="94">
        <v>43518.449803240743</v>
      </c>
      <c r="J443" s="93">
        <v>938277.05</v>
      </c>
      <c r="K443" s="93">
        <v>987660.05</v>
      </c>
      <c r="L443" s="93">
        <v>839511.03</v>
      </c>
      <c r="M443" s="93">
        <v>49383</v>
      </c>
    </row>
    <row r="444" spans="1:13" x14ac:dyDescent="0.3">
      <c r="A444" s="91" t="s">
        <v>993</v>
      </c>
      <c r="B444" s="91" t="s">
        <v>1011</v>
      </c>
      <c r="C444" s="91" t="s">
        <v>1105</v>
      </c>
      <c r="D444" s="91" t="s">
        <v>94</v>
      </c>
      <c r="E444" s="92">
        <v>44551</v>
      </c>
      <c r="F444" s="92">
        <v>43816</v>
      </c>
      <c r="G444" s="92">
        <v>44372</v>
      </c>
      <c r="H444" s="58"/>
      <c r="I444" s="94">
        <v>44551.483865740738</v>
      </c>
      <c r="J444" s="93">
        <v>938383.58</v>
      </c>
      <c r="K444" s="93">
        <v>987772.19</v>
      </c>
      <c r="L444" s="93">
        <v>839606.36</v>
      </c>
      <c r="M444" s="93">
        <v>49388.61</v>
      </c>
    </row>
    <row r="445" spans="1:13" x14ac:dyDescent="0.3">
      <c r="A445" s="91" t="s">
        <v>993</v>
      </c>
      <c r="B445" s="91" t="s">
        <v>1011</v>
      </c>
      <c r="C445" s="91" t="s">
        <v>1106</v>
      </c>
      <c r="D445" s="91" t="s">
        <v>94</v>
      </c>
      <c r="E445" s="92">
        <v>43642</v>
      </c>
      <c r="F445" s="92">
        <v>42774</v>
      </c>
      <c r="G445" s="92">
        <v>43642</v>
      </c>
      <c r="H445" s="58"/>
      <c r="I445" s="94">
        <v>43644.414722222224</v>
      </c>
      <c r="J445" s="93">
        <v>939679.2</v>
      </c>
      <c r="K445" s="93">
        <v>989136</v>
      </c>
      <c r="L445" s="93">
        <v>840765.6</v>
      </c>
      <c r="M445" s="93">
        <v>49456.800000000003</v>
      </c>
    </row>
    <row r="446" spans="1:13" x14ac:dyDescent="0.3">
      <c r="A446" s="91" t="s">
        <v>993</v>
      </c>
      <c r="B446" s="91" t="s">
        <v>1011</v>
      </c>
      <c r="C446" s="91" t="s">
        <v>1133</v>
      </c>
      <c r="D446" s="91" t="s">
        <v>94</v>
      </c>
      <c r="E446" s="58"/>
      <c r="F446" s="92">
        <v>42774</v>
      </c>
      <c r="G446" s="92">
        <v>43567</v>
      </c>
      <c r="H446" s="58"/>
      <c r="I446" s="83"/>
      <c r="J446" s="93">
        <v>940196.99</v>
      </c>
      <c r="K446" s="93">
        <v>989681.04</v>
      </c>
      <c r="L446" s="93">
        <v>841228.88</v>
      </c>
      <c r="M446" s="93">
        <v>49484.05</v>
      </c>
    </row>
    <row r="447" spans="1:13" x14ac:dyDescent="0.3">
      <c r="A447" s="91" t="s">
        <v>993</v>
      </c>
      <c r="B447" s="91" t="s">
        <v>1011</v>
      </c>
      <c r="C447" s="91" t="s">
        <v>1102</v>
      </c>
      <c r="D447" s="91" t="s">
        <v>94</v>
      </c>
      <c r="E447" s="58"/>
      <c r="F447" s="92">
        <v>42766</v>
      </c>
      <c r="G447" s="92">
        <v>43637</v>
      </c>
      <c r="H447" s="58"/>
      <c r="I447" s="94">
        <v>43752.550949074073</v>
      </c>
      <c r="J447" s="93">
        <v>940418.36</v>
      </c>
      <c r="K447" s="93">
        <v>989914.06</v>
      </c>
      <c r="L447" s="93">
        <v>841426.95</v>
      </c>
      <c r="M447" s="93">
        <v>49495.7</v>
      </c>
    </row>
    <row r="448" spans="1:13" x14ac:dyDescent="0.3">
      <c r="A448" s="91" t="s">
        <v>993</v>
      </c>
      <c r="B448" s="91" t="s">
        <v>1011</v>
      </c>
      <c r="C448" s="91" t="s">
        <v>1073</v>
      </c>
      <c r="D448" s="91" t="s">
        <v>94</v>
      </c>
      <c r="E448" s="92">
        <v>44007</v>
      </c>
      <c r="F448" s="92">
        <v>43410</v>
      </c>
      <c r="G448" s="92">
        <v>43714</v>
      </c>
      <c r="H448" s="58"/>
      <c r="I448" s="94">
        <v>44007.651076388887</v>
      </c>
      <c r="J448" s="93">
        <v>940498.65</v>
      </c>
      <c r="K448" s="93">
        <v>989998.58</v>
      </c>
      <c r="L448" s="93">
        <v>841498.79</v>
      </c>
      <c r="M448" s="93">
        <v>49499.93</v>
      </c>
    </row>
    <row r="449" spans="1:13" x14ac:dyDescent="0.3">
      <c r="A449" s="91" t="s">
        <v>993</v>
      </c>
      <c r="B449" s="91" t="s">
        <v>1011</v>
      </c>
      <c r="C449" s="91" t="s">
        <v>1077</v>
      </c>
      <c r="D449" s="91" t="s">
        <v>94</v>
      </c>
      <c r="E449" s="92">
        <v>44147</v>
      </c>
      <c r="F449" s="92">
        <v>43383</v>
      </c>
      <c r="G449" s="92">
        <v>43725</v>
      </c>
      <c r="H449" s="58"/>
      <c r="I449" s="94">
        <v>44147.417696759258</v>
      </c>
      <c r="J449" s="93">
        <v>940498.65</v>
      </c>
      <c r="K449" s="93">
        <v>989998.58</v>
      </c>
      <c r="L449" s="93">
        <v>841498.79</v>
      </c>
      <c r="M449" s="93">
        <v>49499.93</v>
      </c>
    </row>
    <row r="450" spans="1:13" x14ac:dyDescent="0.3">
      <c r="A450" s="91" t="s">
        <v>993</v>
      </c>
      <c r="B450" s="91" t="s">
        <v>1011</v>
      </c>
      <c r="C450" s="91" t="s">
        <v>1109</v>
      </c>
      <c r="D450" s="91" t="s">
        <v>94</v>
      </c>
      <c r="E450" s="92">
        <v>43777</v>
      </c>
      <c r="F450" s="92">
        <v>43426</v>
      </c>
      <c r="G450" s="92">
        <v>43714</v>
      </c>
      <c r="H450" s="58"/>
      <c r="I450" s="94">
        <v>43777.480902777781</v>
      </c>
      <c r="J450" s="93">
        <v>940498.65</v>
      </c>
      <c r="K450" s="93">
        <v>989998.58</v>
      </c>
      <c r="L450" s="93">
        <v>841498.79</v>
      </c>
      <c r="M450" s="93">
        <v>49499.93</v>
      </c>
    </row>
    <row r="451" spans="1:13" x14ac:dyDescent="0.3">
      <c r="A451" s="91" t="s">
        <v>993</v>
      </c>
      <c r="B451" s="91" t="s">
        <v>994</v>
      </c>
      <c r="C451" s="91" t="s">
        <v>1002</v>
      </c>
      <c r="D451" s="91" t="s">
        <v>94</v>
      </c>
      <c r="E451" s="92">
        <v>43648</v>
      </c>
      <c r="F451" s="92">
        <v>42758</v>
      </c>
      <c r="G451" s="92">
        <v>43622</v>
      </c>
      <c r="H451" s="58"/>
      <c r="I451" s="94">
        <v>43648.329895833333</v>
      </c>
      <c r="J451" s="93">
        <v>846398.47</v>
      </c>
      <c r="K451" s="93">
        <v>995762.9</v>
      </c>
      <c r="L451" s="93">
        <v>846398.47</v>
      </c>
      <c r="M451" s="93">
        <v>149364.43</v>
      </c>
    </row>
    <row r="452" spans="1:13" x14ac:dyDescent="0.3">
      <c r="A452" s="91" t="s">
        <v>993</v>
      </c>
      <c r="B452" s="91" t="s">
        <v>1011</v>
      </c>
      <c r="C452" s="91" t="s">
        <v>1148</v>
      </c>
      <c r="D452" s="91" t="s">
        <v>94</v>
      </c>
      <c r="E452" s="92">
        <v>44253</v>
      </c>
      <c r="F452" s="92">
        <v>43418</v>
      </c>
      <c r="G452" s="92">
        <v>43418</v>
      </c>
      <c r="H452" s="58"/>
      <c r="I452" s="94">
        <v>44315.48369212963</v>
      </c>
      <c r="J452" s="93">
        <v>947792.76</v>
      </c>
      <c r="K452" s="93">
        <v>997676.59</v>
      </c>
      <c r="L452" s="93">
        <v>848025.1</v>
      </c>
      <c r="M452" s="93">
        <v>49883.83</v>
      </c>
    </row>
    <row r="453" spans="1:13" x14ac:dyDescent="0.3">
      <c r="A453" s="91" t="s">
        <v>92</v>
      </c>
      <c r="B453" s="91" t="s">
        <v>92</v>
      </c>
      <c r="C453" s="91" t="s">
        <v>130</v>
      </c>
      <c r="D453" s="91" t="s">
        <v>94</v>
      </c>
      <c r="E453" s="92">
        <v>44903</v>
      </c>
      <c r="F453" s="92">
        <v>44558</v>
      </c>
      <c r="G453" s="92">
        <v>44558</v>
      </c>
      <c r="H453" s="58"/>
      <c r="I453" s="94">
        <v>44904.423032407409</v>
      </c>
      <c r="J453" s="93">
        <v>848749.44</v>
      </c>
      <c r="K453" s="93">
        <v>998528.75</v>
      </c>
      <c r="L453" s="93">
        <v>848749.44</v>
      </c>
      <c r="M453" s="93">
        <v>149779.31</v>
      </c>
    </row>
    <row r="454" spans="1:13" x14ac:dyDescent="0.3">
      <c r="A454" s="91" t="s">
        <v>647</v>
      </c>
      <c r="B454" s="91" t="s">
        <v>647</v>
      </c>
      <c r="C454" s="91" t="s">
        <v>649</v>
      </c>
      <c r="D454" s="91" t="s">
        <v>94</v>
      </c>
      <c r="E454" s="92">
        <v>44851</v>
      </c>
      <c r="F454" s="92">
        <v>44265</v>
      </c>
      <c r="G454" s="92">
        <v>44306</v>
      </c>
      <c r="H454" s="58"/>
      <c r="I454" s="94">
        <v>44874.40121527778</v>
      </c>
      <c r="J454" s="93">
        <v>849139.54</v>
      </c>
      <c r="K454" s="93">
        <v>998987.69</v>
      </c>
      <c r="L454" s="93">
        <v>849139.54</v>
      </c>
      <c r="M454" s="93">
        <v>149848.15</v>
      </c>
    </row>
    <row r="455" spans="1:13" x14ac:dyDescent="0.3">
      <c r="A455" s="91" t="s">
        <v>993</v>
      </c>
      <c r="B455" s="91" t="s">
        <v>1011</v>
      </c>
      <c r="C455" s="91" t="s">
        <v>1047</v>
      </c>
      <c r="D455" s="91" t="s">
        <v>94</v>
      </c>
      <c r="E455" s="58"/>
      <c r="F455" s="92">
        <v>42499</v>
      </c>
      <c r="G455" s="92">
        <v>43511</v>
      </c>
      <c r="H455" s="58"/>
      <c r="I455" s="83"/>
      <c r="J455" s="93">
        <v>849634.68</v>
      </c>
      <c r="K455" s="93">
        <v>999570.21</v>
      </c>
      <c r="L455" s="93">
        <v>849634.68</v>
      </c>
      <c r="M455" s="93">
        <v>149935.53</v>
      </c>
    </row>
    <row r="456" spans="1:13" x14ac:dyDescent="0.3">
      <c r="A456" s="91" t="s">
        <v>773</v>
      </c>
      <c r="B456" s="91" t="s">
        <v>773</v>
      </c>
      <c r="C456" s="91" t="s">
        <v>871</v>
      </c>
      <c r="D456" s="91" t="s">
        <v>94</v>
      </c>
      <c r="E456" s="92">
        <v>44069</v>
      </c>
      <c r="F456" s="92">
        <v>43978</v>
      </c>
      <c r="G456" s="92">
        <v>43978</v>
      </c>
      <c r="H456" s="58"/>
      <c r="I456" s="94">
        <v>44273.393726851849</v>
      </c>
      <c r="J456" s="93">
        <v>849753.8</v>
      </c>
      <c r="K456" s="93">
        <v>999710.35</v>
      </c>
      <c r="L456" s="93">
        <v>849753.8</v>
      </c>
      <c r="M456" s="93">
        <v>149956.54999999999</v>
      </c>
    </row>
    <row r="457" spans="1:13" x14ac:dyDescent="0.3">
      <c r="A457" s="91" t="s">
        <v>280</v>
      </c>
      <c r="B457" s="91" t="s">
        <v>281</v>
      </c>
      <c r="C457" s="91" t="s">
        <v>365</v>
      </c>
      <c r="D457" s="91" t="s">
        <v>94</v>
      </c>
      <c r="E457" s="92">
        <v>43682</v>
      </c>
      <c r="F457" s="92">
        <v>42720</v>
      </c>
      <c r="G457" s="92">
        <v>43570</v>
      </c>
      <c r="H457" s="58"/>
      <c r="I457" s="94">
        <v>43683.42082175926</v>
      </c>
      <c r="J457" s="93">
        <v>949774.37</v>
      </c>
      <c r="K457" s="93">
        <v>999762.5</v>
      </c>
      <c r="L457" s="93">
        <v>849798.12</v>
      </c>
      <c r="M457" s="93">
        <v>49988.13</v>
      </c>
    </row>
    <row r="458" spans="1:13" x14ac:dyDescent="0.3">
      <c r="A458" s="91" t="s">
        <v>544</v>
      </c>
      <c r="B458" s="91" t="s">
        <v>545</v>
      </c>
      <c r="C458" s="91" t="s">
        <v>554</v>
      </c>
      <c r="D458" s="91" t="s">
        <v>94</v>
      </c>
      <c r="E458" s="92">
        <v>43935</v>
      </c>
      <c r="F458" s="92">
        <v>42971</v>
      </c>
      <c r="G458" s="92">
        <v>43748</v>
      </c>
      <c r="H458" s="58"/>
      <c r="I458" s="94">
        <v>43990.376828703702</v>
      </c>
      <c r="J458" s="93">
        <v>949995.53</v>
      </c>
      <c r="K458" s="93">
        <v>999995.3</v>
      </c>
      <c r="L458" s="93">
        <v>849996</v>
      </c>
      <c r="M458" s="93">
        <v>49999.77</v>
      </c>
    </row>
    <row r="459" spans="1:13" x14ac:dyDescent="0.3">
      <c r="A459" s="91" t="s">
        <v>1151</v>
      </c>
      <c r="B459" s="91" t="s">
        <v>1173</v>
      </c>
      <c r="C459" s="91" t="s">
        <v>1208</v>
      </c>
      <c r="D459" s="91" t="s">
        <v>94</v>
      </c>
      <c r="E459" s="92">
        <v>44945</v>
      </c>
      <c r="F459" s="92">
        <v>44505</v>
      </c>
      <c r="G459" s="92">
        <v>44505</v>
      </c>
      <c r="H459" s="58"/>
      <c r="I459" s="94">
        <v>44945.321759259263</v>
      </c>
      <c r="J459" s="93">
        <v>950000</v>
      </c>
      <c r="K459" s="93">
        <v>1000000</v>
      </c>
      <c r="L459" s="93">
        <v>850000</v>
      </c>
      <c r="M459" s="93">
        <v>50000</v>
      </c>
    </row>
    <row r="460" spans="1:13" x14ac:dyDescent="0.3">
      <c r="A460" s="91" t="s">
        <v>1298</v>
      </c>
      <c r="B460" s="91" t="s">
        <v>1298</v>
      </c>
      <c r="C460" s="91" t="s">
        <v>1301</v>
      </c>
      <c r="D460" s="91" t="s">
        <v>94</v>
      </c>
      <c r="E460" s="92">
        <v>45194</v>
      </c>
      <c r="F460" s="92">
        <v>44833</v>
      </c>
      <c r="G460" s="92">
        <v>44833</v>
      </c>
      <c r="H460" s="58"/>
      <c r="I460" s="94">
        <v>45202.466412037036</v>
      </c>
      <c r="J460" s="93">
        <v>950000</v>
      </c>
      <c r="K460" s="93">
        <v>1000000</v>
      </c>
      <c r="L460" s="93">
        <v>850000</v>
      </c>
      <c r="M460" s="93">
        <v>50000</v>
      </c>
    </row>
    <row r="461" spans="1:13" x14ac:dyDescent="0.3">
      <c r="A461" s="91" t="s">
        <v>773</v>
      </c>
      <c r="B461" s="91" t="s">
        <v>773</v>
      </c>
      <c r="C461" s="91" t="s">
        <v>816</v>
      </c>
      <c r="D461" s="91" t="s">
        <v>94</v>
      </c>
      <c r="E461" s="92">
        <v>44085</v>
      </c>
      <c r="F461" s="92">
        <v>42947</v>
      </c>
      <c r="G461" s="92">
        <v>44076</v>
      </c>
      <c r="H461" s="58"/>
      <c r="I461" s="94">
        <v>44273.370648148149</v>
      </c>
      <c r="J461" s="93">
        <v>850203.82</v>
      </c>
      <c r="K461" s="93">
        <v>1000239.79</v>
      </c>
      <c r="L461" s="93">
        <v>850203.82</v>
      </c>
      <c r="M461" s="93">
        <v>150035.97</v>
      </c>
    </row>
    <row r="462" spans="1:13" x14ac:dyDescent="0.3">
      <c r="A462" s="91" t="s">
        <v>280</v>
      </c>
      <c r="B462" s="91" t="s">
        <v>281</v>
      </c>
      <c r="C462" s="91" t="s">
        <v>334</v>
      </c>
      <c r="D462" s="91" t="s">
        <v>94</v>
      </c>
      <c r="E462" s="92">
        <v>43550</v>
      </c>
      <c r="F462" s="92">
        <v>42699</v>
      </c>
      <c r="G462" s="92">
        <v>43549</v>
      </c>
      <c r="H462" s="58"/>
      <c r="I462" s="94">
        <v>43550.416192129633</v>
      </c>
      <c r="J462" s="93">
        <v>950306.28</v>
      </c>
      <c r="K462" s="93">
        <v>1000322.4</v>
      </c>
      <c r="L462" s="93">
        <v>850274.04</v>
      </c>
      <c r="M462" s="93">
        <v>50016.12</v>
      </c>
    </row>
    <row r="463" spans="1:13" x14ac:dyDescent="0.3">
      <c r="A463" s="91" t="s">
        <v>544</v>
      </c>
      <c r="B463" s="91" t="s">
        <v>578</v>
      </c>
      <c r="C463" s="91" t="s">
        <v>614</v>
      </c>
      <c r="D463" s="91" t="s">
        <v>94</v>
      </c>
      <c r="E463" s="92">
        <v>43627</v>
      </c>
      <c r="F463" s="92">
        <v>43004</v>
      </c>
      <c r="G463" s="92">
        <v>43627</v>
      </c>
      <c r="H463" s="58"/>
      <c r="I463" s="94">
        <v>45118.551423611112</v>
      </c>
      <c r="J463" s="93">
        <v>950367.27</v>
      </c>
      <c r="K463" s="93">
        <v>1000386.6</v>
      </c>
      <c r="L463" s="93">
        <v>850328.61</v>
      </c>
      <c r="M463" s="93">
        <v>50019.33</v>
      </c>
    </row>
    <row r="464" spans="1:13" x14ac:dyDescent="0.3">
      <c r="A464" s="91" t="s">
        <v>544</v>
      </c>
      <c r="B464" s="91" t="s">
        <v>578</v>
      </c>
      <c r="C464" s="91" t="s">
        <v>579</v>
      </c>
      <c r="D464" s="91" t="s">
        <v>94</v>
      </c>
      <c r="E464" s="92">
        <v>43987</v>
      </c>
      <c r="F464" s="92">
        <v>42985</v>
      </c>
      <c r="G464" s="92">
        <v>43663</v>
      </c>
      <c r="H464" s="58"/>
      <c r="I464" s="94">
        <v>44203.391724537039</v>
      </c>
      <c r="J464" s="93">
        <v>950800.22</v>
      </c>
      <c r="K464" s="93">
        <v>1000842.34</v>
      </c>
      <c r="L464" s="93">
        <v>850715.98</v>
      </c>
      <c r="M464" s="93">
        <v>50042.12</v>
      </c>
    </row>
    <row r="465" spans="1:13" x14ac:dyDescent="0.3">
      <c r="A465" s="91" t="s">
        <v>544</v>
      </c>
      <c r="B465" s="91" t="s">
        <v>578</v>
      </c>
      <c r="C465" s="91" t="s">
        <v>594</v>
      </c>
      <c r="D465" s="91" t="s">
        <v>94</v>
      </c>
      <c r="E465" s="58"/>
      <c r="F465" s="92">
        <v>43003</v>
      </c>
      <c r="G465" s="92">
        <v>43619</v>
      </c>
      <c r="H465" s="58"/>
      <c r="I465" s="94">
        <v>44020.388437499998</v>
      </c>
      <c r="J465" s="93">
        <v>951224.74</v>
      </c>
      <c r="K465" s="93">
        <v>1001289.2</v>
      </c>
      <c r="L465" s="93">
        <v>851095.82</v>
      </c>
      <c r="M465" s="93">
        <v>50064.46</v>
      </c>
    </row>
    <row r="466" spans="1:13" x14ac:dyDescent="0.3">
      <c r="A466" s="91" t="s">
        <v>544</v>
      </c>
      <c r="B466" s="91" t="s">
        <v>578</v>
      </c>
      <c r="C466" s="91" t="s">
        <v>642</v>
      </c>
      <c r="D466" s="91" t="s">
        <v>94</v>
      </c>
      <c r="E466" s="58"/>
      <c r="F466" s="92">
        <v>42636</v>
      </c>
      <c r="G466" s="92">
        <v>43556</v>
      </c>
      <c r="H466" s="58"/>
      <c r="I466" s="94">
        <v>44727.492893518516</v>
      </c>
      <c r="J466" s="93">
        <v>951898.86</v>
      </c>
      <c r="K466" s="93">
        <v>1001998.8</v>
      </c>
      <c r="L466" s="93">
        <v>851698.98</v>
      </c>
      <c r="M466" s="93">
        <v>50099.94</v>
      </c>
    </row>
    <row r="467" spans="1:13" x14ac:dyDescent="0.3">
      <c r="A467" s="91" t="s">
        <v>544</v>
      </c>
      <c r="B467" s="91" t="s">
        <v>578</v>
      </c>
      <c r="C467" s="91" t="s">
        <v>580</v>
      </c>
      <c r="D467" s="91" t="s">
        <v>94</v>
      </c>
      <c r="E467" s="92">
        <v>43916</v>
      </c>
      <c r="F467" s="92">
        <v>42992</v>
      </c>
      <c r="G467" s="92">
        <v>43573</v>
      </c>
      <c r="H467" s="58"/>
      <c r="I467" s="94">
        <v>43916.433171296296</v>
      </c>
      <c r="J467" s="93">
        <v>952867.57</v>
      </c>
      <c r="K467" s="93">
        <v>1003018.5</v>
      </c>
      <c r="L467" s="93">
        <v>852565.72</v>
      </c>
      <c r="M467" s="93">
        <v>50150.93</v>
      </c>
    </row>
    <row r="468" spans="1:13" x14ac:dyDescent="0.3">
      <c r="A468" s="91" t="s">
        <v>993</v>
      </c>
      <c r="B468" s="91" t="s">
        <v>1011</v>
      </c>
      <c r="C468" s="91" t="s">
        <v>1051</v>
      </c>
      <c r="D468" s="91" t="s">
        <v>94</v>
      </c>
      <c r="E468" s="92">
        <v>43822</v>
      </c>
      <c r="F468" s="92">
        <v>43368</v>
      </c>
      <c r="G468" s="92">
        <v>43685</v>
      </c>
      <c r="H468" s="58"/>
      <c r="I468" s="94">
        <v>44166.431886574072</v>
      </c>
      <c r="J468" s="93">
        <v>953116</v>
      </c>
      <c r="K468" s="93">
        <v>1003280</v>
      </c>
      <c r="L468" s="93">
        <v>852788</v>
      </c>
      <c r="M468" s="93">
        <v>50164</v>
      </c>
    </row>
    <row r="469" spans="1:13" x14ac:dyDescent="0.3">
      <c r="A469" s="91" t="s">
        <v>544</v>
      </c>
      <c r="B469" s="91" t="s">
        <v>578</v>
      </c>
      <c r="C469" s="91" t="s">
        <v>609</v>
      </c>
      <c r="D469" s="91" t="s">
        <v>94</v>
      </c>
      <c r="E469" s="58"/>
      <c r="F469" s="92">
        <v>42976</v>
      </c>
      <c r="G469" s="92">
        <v>43629</v>
      </c>
      <c r="H469" s="58"/>
      <c r="I469" s="94">
        <v>44428.431446759256</v>
      </c>
      <c r="J469" s="93">
        <v>953187.74</v>
      </c>
      <c r="K469" s="93">
        <v>1003355.52</v>
      </c>
      <c r="L469" s="93">
        <v>852852.19</v>
      </c>
      <c r="M469" s="93">
        <v>50167.78</v>
      </c>
    </row>
    <row r="470" spans="1:13" x14ac:dyDescent="0.3">
      <c r="A470" s="91" t="s">
        <v>544</v>
      </c>
      <c r="B470" s="91" t="s">
        <v>578</v>
      </c>
      <c r="C470" s="91" t="s">
        <v>582</v>
      </c>
      <c r="D470" s="91" t="s">
        <v>94</v>
      </c>
      <c r="E470" s="58"/>
      <c r="F470" s="92">
        <v>42977</v>
      </c>
      <c r="G470" s="92">
        <v>43635</v>
      </c>
      <c r="H470" s="58"/>
      <c r="I470" s="94">
        <v>43941.510613425926</v>
      </c>
      <c r="J470" s="93">
        <v>954121.1</v>
      </c>
      <c r="K470" s="93">
        <v>1004338</v>
      </c>
      <c r="L470" s="93">
        <v>853687.3</v>
      </c>
      <c r="M470" s="93">
        <v>50216.9</v>
      </c>
    </row>
    <row r="471" spans="1:13" x14ac:dyDescent="0.3">
      <c r="A471" s="91" t="s">
        <v>544</v>
      </c>
      <c r="B471" s="91" t="s">
        <v>578</v>
      </c>
      <c r="C471" s="91" t="s">
        <v>592</v>
      </c>
      <c r="D471" s="91" t="s">
        <v>94</v>
      </c>
      <c r="E471" s="58"/>
      <c r="F471" s="92">
        <v>42990</v>
      </c>
      <c r="G471" s="92">
        <v>43735</v>
      </c>
      <c r="H471" s="58"/>
      <c r="I471" s="94">
        <v>44109.625416666669</v>
      </c>
      <c r="J471" s="93">
        <v>954531.64</v>
      </c>
      <c r="K471" s="93">
        <v>1004770.15</v>
      </c>
      <c r="L471" s="93">
        <v>854054.62</v>
      </c>
      <c r="M471" s="93">
        <v>50238.51</v>
      </c>
    </row>
    <row r="472" spans="1:13" x14ac:dyDescent="0.3">
      <c r="A472" s="91" t="s">
        <v>92</v>
      </c>
      <c r="B472" s="91" t="s">
        <v>92</v>
      </c>
      <c r="C472" s="91" t="s">
        <v>208</v>
      </c>
      <c r="D472" s="91" t="s">
        <v>94</v>
      </c>
      <c r="E472" s="92">
        <v>44565</v>
      </c>
      <c r="F472" s="92">
        <v>43691</v>
      </c>
      <c r="G472" s="92">
        <v>44559</v>
      </c>
      <c r="H472" s="58"/>
      <c r="I472" s="94">
        <v>44565.39640046296</v>
      </c>
      <c r="J472" s="93">
        <v>854624</v>
      </c>
      <c r="K472" s="93">
        <v>1005440</v>
      </c>
      <c r="L472" s="93">
        <v>854624</v>
      </c>
      <c r="M472" s="93">
        <v>150816</v>
      </c>
    </row>
    <row r="473" spans="1:13" x14ac:dyDescent="0.3">
      <c r="A473" s="91" t="s">
        <v>92</v>
      </c>
      <c r="B473" s="91" t="s">
        <v>92</v>
      </c>
      <c r="C473" s="91" t="s">
        <v>188</v>
      </c>
      <c r="D473" s="91" t="s">
        <v>94</v>
      </c>
      <c r="E473" s="92">
        <v>44659</v>
      </c>
      <c r="F473" s="92">
        <v>44634</v>
      </c>
      <c r="G473" s="92">
        <v>44634</v>
      </c>
      <c r="H473" s="58"/>
      <c r="I473" s="94">
        <v>45056.457280092596</v>
      </c>
      <c r="J473" s="93">
        <v>855351.99</v>
      </c>
      <c r="K473" s="93">
        <v>1006296.46</v>
      </c>
      <c r="L473" s="93">
        <v>855351.99</v>
      </c>
      <c r="M473" s="93">
        <v>150944.47</v>
      </c>
    </row>
    <row r="474" spans="1:13" x14ac:dyDescent="0.3">
      <c r="A474" s="91" t="s">
        <v>280</v>
      </c>
      <c r="B474" s="91" t="s">
        <v>281</v>
      </c>
      <c r="C474" s="91" t="s">
        <v>385</v>
      </c>
      <c r="D474" s="91" t="s">
        <v>94</v>
      </c>
      <c r="E474" s="92">
        <v>43607</v>
      </c>
      <c r="F474" s="92">
        <v>42689</v>
      </c>
      <c r="G474" s="92">
        <v>43600</v>
      </c>
      <c r="H474" s="58"/>
      <c r="I474" s="94">
        <v>43752.550428240742</v>
      </c>
      <c r="J474" s="93">
        <v>956175</v>
      </c>
      <c r="K474" s="93">
        <v>1006500</v>
      </c>
      <c r="L474" s="93">
        <v>855525</v>
      </c>
      <c r="M474" s="93">
        <v>50325</v>
      </c>
    </row>
    <row r="475" spans="1:13" x14ac:dyDescent="0.3">
      <c r="A475" s="91" t="s">
        <v>773</v>
      </c>
      <c r="B475" s="91" t="s">
        <v>773</v>
      </c>
      <c r="C475" s="91" t="s">
        <v>780</v>
      </c>
      <c r="D475" s="91" t="s">
        <v>94</v>
      </c>
      <c r="E475" s="92">
        <v>44273</v>
      </c>
      <c r="F475" s="92">
        <v>43017</v>
      </c>
      <c r="G475" s="92">
        <v>43735</v>
      </c>
      <c r="H475" s="58"/>
      <c r="I475" s="94">
        <v>44273.366712962961</v>
      </c>
      <c r="J475" s="93">
        <v>855574.21</v>
      </c>
      <c r="K475" s="93">
        <v>1006557.89</v>
      </c>
      <c r="L475" s="93">
        <v>855574.21</v>
      </c>
      <c r="M475" s="93">
        <v>150983.67999999999</v>
      </c>
    </row>
    <row r="476" spans="1:13" x14ac:dyDescent="0.3">
      <c r="A476" s="91" t="s">
        <v>932</v>
      </c>
      <c r="B476" s="91" t="s">
        <v>932</v>
      </c>
      <c r="C476" s="91" t="s">
        <v>935</v>
      </c>
      <c r="D476" s="91" t="s">
        <v>94</v>
      </c>
      <c r="E476" s="58"/>
      <c r="F476" s="92">
        <v>43020</v>
      </c>
      <c r="G476" s="92">
        <v>43731</v>
      </c>
      <c r="H476" s="58"/>
      <c r="I476" s="94">
        <v>43735.375115740739</v>
      </c>
      <c r="J476" s="93">
        <v>956643.82</v>
      </c>
      <c r="K476" s="93">
        <v>1006993.5</v>
      </c>
      <c r="L476" s="93">
        <v>855944.47</v>
      </c>
      <c r="M476" s="93">
        <v>50349.68</v>
      </c>
    </row>
    <row r="477" spans="1:13" x14ac:dyDescent="0.3">
      <c r="A477" s="91" t="s">
        <v>647</v>
      </c>
      <c r="B477" s="91" t="s">
        <v>647</v>
      </c>
      <c r="C477" s="91" t="s">
        <v>694</v>
      </c>
      <c r="D477" s="91" t="s">
        <v>94</v>
      </c>
      <c r="E477" s="92">
        <v>44798</v>
      </c>
      <c r="F477" s="92">
        <v>44322</v>
      </c>
      <c r="G477" s="92">
        <v>44322</v>
      </c>
      <c r="H477" s="58"/>
      <c r="I477" s="94">
        <v>44998.44703703704</v>
      </c>
      <c r="J477" s="93">
        <v>856124.36</v>
      </c>
      <c r="K477" s="93">
        <v>1007205.13</v>
      </c>
      <c r="L477" s="93">
        <v>856124.36</v>
      </c>
      <c r="M477" s="93">
        <v>151080.76999999999</v>
      </c>
    </row>
    <row r="478" spans="1:13" x14ac:dyDescent="0.3">
      <c r="A478" s="91" t="s">
        <v>1151</v>
      </c>
      <c r="B478" s="91" t="s">
        <v>1173</v>
      </c>
      <c r="C478" s="91" t="s">
        <v>1240</v>
      </c>
      <c r="D478" s="91" t="s">
        <v>94</v>
      </c>
      <c r="E478" s="92">
        <v>44984</v>
      </c>
      <c r="F478" s="92">
        <v>44208</v>
      </c>
      <c r="G478" s="92">
        <v>44208</v>
      </c>
      <c r="H478" s="58"/>
      <c r="I478" s="94">
        <v>45065.378275462965</v>
      </c>
      <c r="J478" s="93">
        <v>957125</v>
      </c>
      <c r="K478" s="93">
        <v>1007500</v>
      </c>
      <c r="L478" s="93">
        <v>856375</v>
      </c>
      <c r="M478" s="93">
        <v>50375</v>
      </c>
    </row>
    <row r="479" spans="1:13" x14ac:dyDescent="0.3">
      <c r="A479" s="91" t="s">
        <v>544</v>
      </c>
      <c r="B479" s="91" t="s">
        <v>578</v>
      </c>
      <c r="C479" s="91" t="s">
        <v>604</v>
      </c>
      <c r="D479" s="91" t="s">
        <v>94</v>
      </c>
      <c r="E479" s="92">
        <v>44012</v>
      </c>
      <c r="F479" s="92">
        <v>42976</v>
      </c>
      <c r="G479" s="92">
        <v>43621</v>
      </c>
      <c r="H479" s="58"/>
      <c r="I479" s="94">
        <v>44266.577627314815</v>
      </c>
      <c r="J479" s="93">
        <v>957412.36</v>
      </c>
      <c r="K479" s="93">
        <v>1007802.48</v>
      </c>
      <c r="L479" s="93">
        <v>856632.1</v>
      </c>
      <c r="M479" s="93">
        <v>50390.12</v>
      </c>
    </row>
    <row r="480" spans="1:13" x14ac:dyDescent="0.3">
      <c r="A480" s="91" t="s">
        <v>92</v>
      </c>
      <c r="B480" s="91" t="s">
        <v>92</v>
      </c>
      <c r="C480" s="91" t="s">
        <v>118</v>
      </c>
      <c r="D480" s="91" t="s">
        <v>94</v>
      </c>
      <c r="E480" s="92">
        <v>44796</v>
      </c>
      <c r="F480" s="92">
        <v>44488</v>
      </c>
      <c r="G480" s="92">
        <v>44488</v>
      </c>
      <c r="H480" s="58"/>
      <c r="I480" s="94">
        <v>44805.589467592596</v>
      </c>
      <c r="J480" s="93">
        <v>858343.62</v>
      </c>
      <c r="K480" s="93">
        <v>1009816.02</v>
      </c>
      <c r="L480" s="93">
        <v>858343.62</v>
      </c>
      <c r="M480" s="93">
        <v>151472.4</v>
      </c>
    </row>
    <row r="481" spans="1:13" x14ac:dyDescent="0.3">
      <c r="A481" s="91" t="s">
        <v>773</v>
      </c>
      <c r="B481" s="91" t="s">
        <v>773</v>
      </c>
      <c r="C481" s="91" t="s">
        <v>903</v>
      </c>
      <c r="D481" s="91" t="s">
        <v>94</v>
      </c>
      <c r="E481" s="92">
        <v>43846</v>
      </c>
      <c r="F481" s="92">
        <v>42927</v>
      </c>
      <c r="G481" s="92">
        <v>43650</v>
      </c>
      <c r="H481" s="58"/>
      <c r="I481" s="94">
        <v>43846.345729166664</v>
      </c>
      <c r="J481" s="93">
        <v>862453.45</v>
      </c>
      <c r="K481" s="93">
        <v>1014651.12</v>
      </c>
      <c r="L481" s="93">
        <v>862453.45</v>
      </c>
      <c r="M481" s="93">
        <v>152197.67000000001</v>
      </c>
    </row>
    <row r="482" spans="1:13" x14ac:dyDescent="0.3">
      <c r="A482" s="91" t="s">
        <v>773</v>
      </c>
      <c r="B482" s="91" t="s">
        <v>773</v>
      </c>
      <c r="C482" s="91" t="s">
        <v>922</v>
      </c>
      <c r="D482" s="91" t="s">
        <v>94</v>
      </c>
      <c r="E482" s="58"/>
      <c r="F482" s="92">
        <v>43962</v>
      </c>
      <c r="G482" s="92">
        <v>44923</v>
      </c>
      <c r="H482" s="58"/>
      <c r="I482" s="94">
        <v>44923.532592592594</v>
      </c>
      <c r="J482" s="93">
        <v>863236.71</v>
      </c>
      <c r="K482" s="93">
        <v>1015572.6</v>
      </c>
      <c r="L482" s="93">
        <v>863236.71</v>
      </c>
      <c r="M482" s="93">
        <v>152335.89000000001</v>
      </c>
    </row>
    <row r="483" spans="1:13" x14ac:dyDescent="0.3">
      <c r="A483" s="91" t="s">
        <v>544</v>
      </c>
      <c r="B483" s="91" t="s">
        <v>578</v>
      </c>
      <c r="C483" s="91" t="s">
        <v>588</v>
      </c>
      <c r="D483" s="91" t="s">
        <v>94</v>
      </c>
      <c r="E483" s="58"/>
      <c r="F483" s="92">
        <v>42977</v>
      </c>
      <c r="G483" s="92">
        <v>43643</v>
      </c>
      <c r="H483" s="58"/>
      <c r="I483" s="94">
        <v>43860.541446759256</v>
      </c>
      <c r="J483" s="93">
        <v>970918.67</v>
      </c>
      <c r="K483" s="93">
        <v>1022019.65</v>
      </c>
      <c r="L483" s="93">
        <v>868716.7</v>
      </c>
      <c r="M483" s="93">
        <v>51100.98</v>
      </c>
    </row>
    <row r="484" spans="1:13" x14ac:dyDescent="0.3">
      <c r="A484" s="91" t="s">
        <v>544</v>
      </c>
      <c r="B484" s="91" t="s">
        <v>578</v>
      </c>
      <c r="C484" s="91" t="s">
        <v>593</v>
      </c>
      <c r="D484" s="91" t="s">
        <v>94</v>
      </c>
      <c r="E484" s="92">
        <v>44337</v>
      </c>
      <c r="F484" s="92">
        <v>43818</v>
      </c>
      <c r="G484" s="92">
        <v>43818</v>
      </c>
      <c r="H484" s="58"/>
      <c r="I484" s="94">
        <v>44389.501747685186</v>
      </c>
      <c r="J484" s="93">
        <v>972790.97</v>
      </c>
      <c r="K484" s="93">
        <v>1023990.5</v>
      </c>
      <c r="L484" s="93">
        <v>870391.92</v>
      </c>
      <c r="M484" s="93">
        <v>51199.53</v>
      </c>
    </row>
    <row r="485" spans="1:13" x14ac:dyDescent="0.3">
      <c r="A485" s="91" t="s">
        <v>92</v>
      </c>
      <c r="B485" s="91" t="s">
        <v>92</v>
      </c>
      <c r="C485" s="91" t="s">
        <v>205</v>
      </c>
      <c r="D485" s="91" t="s">
        <v>94</v>
      </c>
      <c r="E485" s="58"/>
      <c r="F485" s="92">
        <v>42807</v>
      </c>
      <c r="G485" s="92">
        <v>43711</v>
      </c>
      <c r="H485" s="58"/>
      <c r="I485" s="83"/>
      <c r="J485" s="93">
        <v>871223.82</v>
      </c>
      <c r="K485" s="93">
        <v>1024969.2</v>
      </c>
      <c r="L485" s="93">
        <v>871223.82</v>
      </c>
      <c r="M485" s="93">
        <v>153745.38</v>
      </c>
    </row>
    <row r="486" spans="1:13" x14ac:dyDescent="0.3">
      <c r="A486" s="91" t="s">
        <v>773</v>
      </c>
      <c r="B486" s="91" t="s">
        <v>773</v>
      </c>
      <c r="C486" s="91" t="s">
        <v>873</v>
      </c>
      <c r="D486" s="91" t="s">
        <v>94</v>
      </c>
      <c r="E486" s="92">
        <v>43893</v>
      </c>
      <c r="F486" s="92">
        <v>42944</v>
      </c>
      <c r="G486" s="92">
        <v>43668</v>
      </c>
      <c r="H486" s="58"/>
      <c r="I486" s="94">
        <v>43893.529108796298</v>
      </c>
      <c r="J486" s="93">
        <v>871306.05</v>
      </c>
      <c r="K486" s="93">
        <v>1025065.94</v>
      </c>
      <c r="L486" s="93">
        <v>871306.05</v>
      </c>
      <c r="M486" s="93">
        <v>153759.89000000001</v>
      </c>
    </row>
    <row r="487" spans="1:13" x14ac:dyDescent="0.3">
      <c r="A487" s="91" t="s">
        <v>647</v>
      </c>
      <c r="B487" s="91" t="s">
        <v>647</v>
      </c>
      <c r="C487" s="91" t="s">
        <v>675</v>
      </c>
      <c r="D487" s="91" t="s">
        <v>94</v>
      </c>
      <c r="E487" s="92">
        <v>43717</v>
      </c>
      <c r="F487" s="92">
        <v>43475</v>
      </c>
      <c r="G487" s="92">
        <v>43717</v>
      </c>
      <c r="H487" s="58"/>
      <c r="I487" s="94">
        <v>43717.531724537039</v>
      </c>
      <c r="J487" s="93">
        <v>873987</v>
      </c>
      <c r="K487" s="93">
        <v>1028220</v>
      </c>
      <c r="L487" s="93">
        <v>873987</v>
      </c>
      <c r="M487" s="93">
        <v>154233</v>
      </c>
    </row>
    <row r="488" spans="1:13" x14ac:dyDescent="0.3">
      <c r="A488" s="91" t="s">
        <v>736</v>
      </c>
      <c r="B488" s="91" t="s">
        <v>739</v>
      </c>
      <c r="C488" s="91" t="s">
        <v>757</v>
      </c>
      <c r="D488" s="91" t="s">
        <v>94</v>
      </c>
      <c r="E488" s="58"/>
      <c r="F488" s="92">
        <v>43322</v>
      </c>
      <c r="G488" s="92">
        <v>43678</v>
      </c>
      <c r="H488" s="58"/>
      <c r="I488" s="83"/>
      <c r="J488" s="93">
        <v>979687.5</v>
      </c>
      <c r="K488" s="93">
        <v>1031250</v>
      </c>
      <c r="L488" s="93">
        <v>876562.5</v>
      </c>
      <c r="M488" s="93">
        <v>51562.5</v>
      </c>
    </row>
    <row r="489" spans="1:13" x14ac:dyDescent="0.3">
      <c r="A489" s="91" t="s">
        <v>92</v>
      </c>
      <c r="B489" s="91" t="s">
        <v>92</v>
      </c>
      <c r="C489" s="91" t="s">
        <v>150</v>
      </c>
      <c r="D489" s="91" t="s">
        <v>94</v>
      </c>
      <c r="E489" s="92">
        <v>44659</v>
      </c>
      <c r="F489" s="92">
        <v>43418</v>
      </c>
      <c r="G489" s="92">
        <v>43717</v>
      </c>
      <c r="H489" s="58"/>
      <c r="I489" s="94">
        <v>44659.430763888886</v>
      </c>
      <c r="J489" s="93">
        <v>877047.66</v>
      </c>
      <c r="K489" s="93">
        <v>1031820.78</v>
      </c>
      <c r="L489" s="93">
        <v>877047.66</v>
      </c>
      <c r="M489" s="93">
        <v>154773.12</v>
      </c>
    </row>
    <row r="490" spans="1:13" x14ac:dyDescent="0.3">
      <c r="A490" s="91" t="s">
        <v>993</v>
      </c>
      <c r="B490" s="91" t="s">
        <v>1011</v>
      </c>
      <c r="C490" s="91" t="s">
        <v>1066</v>
      </c>
      <c r="D490" s="91" t="s">
        <v>94</v>
      </c>
      <c r="E490" s="92">
        <v>44427</v>
      </c>
      <c r="F490" s="92">
        <v>43816</v>
      </c>
      <c r="G490" s="92">
        <v>43816</v>
      </c>
      <c r="H490" s="58"/>
      <c r="I490" s="94">
        <v>44481.50309027778</v>
      </c>
      <c r="J490" s="93">
        <v>980373.64</v>
      </c>
      <c r="K490" s="93">
        <v>1031972.25</v>
      </c>
      <c r="L490" s="93">
        <v>877176.41</v>
      </c>
      <c r="M490" s="93">
        <v>51598.61</v>
      </c>
    </row>
    <row r="491" spans="1:13" x14ac:dyDescent="0.3">
      <c r="A491" s="91" t="s">
        <v>993</v>
      </c>
      <c r="B491" s="91" t="s">
        <v>1011</v>
      </c>
      <c r="C491" s="91" t="s">
        <v>1068</v>
      </c>
      <c r="D491" s="91" t="s">
        <v>94</v>
      </c>
      <c r="E491" s="92">
        <v>44281</v>
      </c>
      <c r="F491" s="92">
        <v>43847</v>
      </c>
      <c r="G491" s="92">
        <v>43847</v>
      </c>
      <c r="H491" s="58"/>
      <c r="I491" s="94">
        <v>44467.662905092591</v>
      </c>
      <c r="J491" s="93">
        <v>980373.64</v>
      </c>
      <c r="K491" s="93">
        <v>1031972.25</v>
      </c>
      <c r="L491" s="93">
        <v>877176.41</v>
      </c>
      <c r="M491" s="93">
        <v>51598.61</v>
      </c>
    </row>
    <row r="492" spans="1:13" x14ac:dyDescent="0.3">
      <c r="A492" s="91" t="s">
        <v>993</v>
      </c>
      <c r="B492" s="91" t="s">
        <v>1011</v>
      </c>
      <c r="C492" s="91" t="s">
        <v>1082</v>
      </c>
      <c r="D492" s="91" t="s">
        <v>94</v>
      </c>
      <c r="E492" s="92">
        <v>44281</v>
      </c>
      <c r="F492" s="92">
        <v>43857</v>
      </c>
      <c r="G492" s="92">
        <v>43857</v>
      </c>
      <c r="H492" s="58"/>
      <c r="I492" s="94">
        <v>44468.483900462961</v>
      </c>
      <c r="J492" s="93">
        <v>980373.64</v>
      </c>
      <c r="K492" s="93">
        <v>1031972.25</v>
      </c>
      <c r="L492" s="93">
        <v>877176.41</v>
      </c>
      <c r="M492" s="93">
        <v>51598.61</v>
      </c>
    </row>
    <row r="493" spans="1:13" x14ac:dyDescent="0.3">
      <c r="A493" s="91" t="s">
        <v>544</v>
      </c>
      <c r="B493" s="91" t="s">
        <v>578</v>
      </c>
      <c r="C493" s="91" t="s">
        <v>622</v>
      </c>
      <c r="D493" s="91" t="s">
        <v>94</v>
      </c>
      <c r="E493" s="58"/>
      <c r="F493" s="92">
        <v>42632</v>
      </c>
      <c r="G493" s="92">
        <v>43494</v>
      </c>
      <c r="H493" s="58"/>
      <c r="I493" s="83"/>
      <c r="J493" s="93">
        <v>981133.15</v>
      </c>
      <c r="K493" s="93">
        <v>1032771.74</v>
      </c>
      <c r="L493" s="93">
        <v>877855.98</v>
      </c>
      <c r="M493" s="93">
        <v>51638.59</v>
      </c>
    </row>
    <row r="494" spans="1:13" x14ac:dyDescent="0.3">
      <c r="A494" s="91" t="s">
        <v>544</v>
      </c>
      <c r="B494" s="91" t="s">
        <v>578</v>
      </c>
      <c r="C494" s="91" t="s">
        <v>603</v>
      </c>
      <c r="D494" s="91" t="s">
        <v>94</v>
      </c>
      <c r="E494" s="92">
        <v>44546</v>
      </c>
      <c r="F494" s="92">
        <v>43853</v>
      </c>
      <c r="G494" s="92">
        <v>43853</v>
      </c>
      <c r="H494" s="58"/>
      <c r="I494" s="94">
        <v>44623.607083333336</v>
      </c>
      <c r="J494" s="93">
        <v>981797.45</v>
      </c>
      <c r="K494" s="93">
        <v>1033471</v>
      </c>
      <c r="L494" s="93">
        <v>878450.35</v>
      </c>
      <c r="M494" s="93">
        <v>51673.55</v>
      </c>
    </row>
    <row r="495" spans="1:13" x14ac:dyDescent="0.3">
      <c r="A495" s="91" t="s">
        <v>544</v>
      </c>
      <c r="B495" s="91" t="s">
        <v>578</v>
      </c>
      <c r="C495" s="91" t="s">
        <v>613</v>
      </c>
      <c r="D495" s="91" t="s">
        <v>94</v>
      </c>
      <c r="E495" s="58"/>
      <c r="F495" s="92">
        <v>42993</v>
      </c>
      <c r="G495" s="92">
        <v>43619</v>
      </c>
      <c r="H495" s="58"/>
      <c r="I495" s="94">
        <v>44427.562337962961</v>
      </c>
      <c r="J495" s="93">
        <v>982122.71</v>
      </c>
      <c r="K495" s="93">
        <v>1033813.38</v>
      </c>
      <c r="L495" s="93">
        <v>878741.37</v>
      </c>
      <c r="M495" s="93">
        <v>51690.67</v>
      </c>
    </row>
    <row r="496" spans="1:13" x14ac:dyDescent="0.3">
      <c r="A496" s="91" t="s">
        <v>1151</v>
      </c>
      <c r="B496" s="91" t="s">
        <v>1173</v>
      </c>
      <c r="C496" s="91" t="s">
        <v>1245</v>
      </c>
      <c r="D496" s="91" t="s">
        <v>94</v>
      </c>
      <c r="E496" s="92">
        <v>44187</v>
      </c>
      <c r="F496" s="92">
        <v>43188</v>
      </c>
      <c r="G496" s="92">
        <v>43682</v>
      </c>
      <c r="H496" s="58"/>
      <c r="I496" s="94">
        <v>44271.548043981478</v>
      </c>
      <c r="J496" s="93">
        <v>982806.59</v>
      </c>
      <c r="K496" s="93">
        <v>1034533.25</v>
      </c>
      <c r="L496" s="93">
        <v>879353.26</v>
      </c>
      <c r="M496" s="93">
        <v>51726.66</v>
      </c>
    </row>
    <row r="497" spans="1:13" x14ac:dyDescent="0.3">
      <c r="A497" s="91" t="s">
        <v>773</v>
      </c>
      <c r="B497" s="91" t="s">
        <v>773</v>
      </c>
      <c r="C497" s="91" t="s">
        <v>870</v>
      </c>
      <c r="D497" s="91" t="s">
        <v>94</v>
      </c>
      <c r="E497" s="92">
        <v>44543</v>
      </c>
      <c r="F497" s="92">
        <v>43962</v>
      </c>
      <c r="G497" s="92">
        <v>43962</v>
      </c>
      <c r="H497" s="58"/>
      <c r="I497" s="94">
        <v>44543.476400462961</v>
      </c>
      <c r="J497" s="93">
        <v>879856.25</v>
      </c>
      <c r="K497" s="93">
        <v>1035125</v>
      </c>
      <c r="L497" s="93">
        <v>879856.25</v>
      </c>
      <c r="M497" s="93">
        <v>155268.75</v>
      </c>
    </row>
    <row r="498" spans="1:13" x14ac:dyDescent="0.3">
      <c r="A498" s="91" t="s">
        <v>544</v>
      </c>
      <c r="B498" s="91" t="s">
        <v>578</v>
      </c>
      <c r="C498" s="91" t="s">
        <v>608</v>
      </c>
      <c r="D498" s="91" t="s">
        <v>94</v>
      </c>
      <c r="E498" s="58"/>
      <c r="F498" s="92">
        <v>42977</v>
      </c>
      <c r="G498" s="92">
        <v>43621</v>
      </c>
      <c r="H498" s="58"/>
      <c r="I498" s="83"/>
      <c r="J498" s="93">
        <v>983375.4</v>
      </c>
      <c r="K498" s="93">
        <v>1035132</v>
      </c>
      <c r="L498" s="93">
        <v>879862.2</v>
      </c>
      <c r="M498" s="93">
        <v>51756.6</v>
      </c>
    </row>
    <row r="499" spans="1:13" x14ac:dyDescent="0.3">
      <c r="A499" s="91" t="s">
        <v>993</v>
      </c>
      <c r="B499" s="91" t="s">
        <v>1011</v>
      </c>
      <c r="C499" s="91" t="s">
        <v>1114</v>
      </c>
      <c r="D499" s="91" t="s">
        <v>94</v>
      </c>
      <c r="E499" s="92">
        <v>44288</v>
      </c>
      <c r="F499" s="92">
        <v>43566</v>
      </c>
      <c r="G499" s="92">
        <v>43719</v>
      </c>
      <c r="H499" s="58"/>
      <c r="I499" s="94">
        <v>44347.584687499999</v>
      </c>
      <c r="J499" s="93">
        <v>983487.5</v>
      </c>
      <c r="K499" s="93">
        <v>1035250</v>
      </c>
      <c r="L499" s="93">
        <v>879962.5</v>
      </c>
      <c r="M499" s="93">
        <v>51762.5</v>
      </c>
    </row>
    <row r="500" spans="1:13" x14ac:dyDescent="0.3">
      <c r="A500" s="91" t="s">
        <v>773</v>
      </c>
      <c r="B500" s="91" t="s">
        <v>773</v>
      </c>
      <c r="C500" s="91" t="s">
        <v>810</v>
      </c>
      <c r="D500" s="91" t="s">
        <v>94</v>
      </c>
      <c r="E500" s="92">
        <v>44831</v>
      </c>
      <c r="F500" s="92">
        <v>43971</v>
      </c>
      <c r="G500" s="92">
        <v>43971</v>
      </c>
      <c r="H500" s="58"/>
      <c r="I500" s="94">
        <v>44837.542164351849</v>
      </c>
      <c r="J500" s="93">
        <v>880855</v>
      </c>
      <c r="K500" s="93">
        <v>1036300</v>
      </c>
      <c r="L500" s="93">
        <v>880855</v>
      </c>
      <c r="M500" s="93">
        <v>155445</v>
      </c>
    </row>
    <row r="501" spans="1:13" x14ac:dyDescent="0.3">
      <c r="A501" s="91" t="s">
        <v>932</v>
      </c>
      <c r="B501" s="91" t="s">
        <v>932</v>
      </c>
      <c r="C501" s="91" t="s">
        <v>955</v>
      </c>
      <c r="D501" s="91" t="s">
        <v>94</v>
      </c>
      <c r="E501" s="58"/>
      <c r="F501" s="92">
        <v>43150</v>
      </c>
      <c r="G501" s="92">
        <v>43718</v>
      </c>
      <c r="H501" s="58"/>
      <c r="I501" s="83"/>
      <c r="J501" s="93">
        <v>985235.5</v>
      </c>
      <c r="K501" s="93">
        <v>1037090</v>
      </c>
      <c r="L501" s="93">
        <v>881526.5</v>
      </c>
      <c r="M501" s="93">
        <v>51854.5</v>
      </c>
    </row>
    <row r="502" spans="1:13" x14ac:dyDescent="0.3">
      <c r="A502" s="91" t="s">
        <v>544</v>
      </c>
      <c r="B502" s="91" t="s">
        <v>578</v>
      </c>
      <c r="C502" s="91" t="s">
        <v>615</v>
      </c>
      <c r="D502" s="91" t="s">
        <v>94</v>
      </c>
      <c r="E502" s="92">
        <v>44025</v>
      </c>
      <c r="F502" s="92">
        <v>43082</v>
      </c>
      <c r="G502" s="92">
        <v>43769</v>
      </c>
      <c r="H502" s="58"/>
      <c r="I502" s="94">
        <v>44025.536979166667</v>
      </c>
      <c r="J502" s="93">
        <v>985352.35</v>
      </c>
      <c r="K502" s="93">
        <v>1037213</v>
      </c>
      <c r="L502" s="93">
        <v>881631.05</v>
      </c>
      <c r="M502" s="93">
        <v>51860.65</v>
      </c>
    </row>
    <row r="503" spans="1:13" x14ac:dyDescent="0.3">
      <c r="A503" s="91" t="s">
        <v>544</v>
      </c>
      <c r="B503" s="91" t="s">
        <v>545</v>
      </c>
      <c r="C503" s="91" t="s">
        <v>573</v>
      </c>
      <c r="D503" s="91" t="s">
        <v>94</v>
      </c>
      <c r="E503" s="58"/>
      <c r="F503" s="92">
        <v>43020</v>
      </c>
      <c r="G503" s="92">
        <v>43724</v>
      </c>
      <c r="H503" s="58"/>
      <c r="I503" s="94">
        <v>43735.625949074078</v>
      </c>
      <c r="J503" s="93">
        <v>985587.62</v>
      </c>
      <c r="K503" s="93">
        <v>1037460.65</v>
      </c>
      <c r="L503" s="93">
        <v>881841.55</v>
      </c>
      <c r="M503" s="93">
        <v>51873.03</v>
      </c>
    </row>
    <row r="504" spans="1:13" x14ac:dyDescent="0.3">
      <c r="A504" s="91" t="s">
        <v>544</v>
      </c>
      <c r="B504" s="91" t="s">
        <v>545</v>
      </c>
      <c r="C504" s="91" t="s">
        <v>552</v>
      </c>
      <c r="D504" s="91" t="s">
        <v>94</v>
      </c>
      <c r="E504" s="92">
        <v>44582</v>
      </c>
      <c r="F504" s="92">
        <v>44209</v>
      </c>
      <c r="G504" s="92">
        <v>44209</v>
      </c>
      <c r="H504" s="58"/>
      <c r="I504" s="94">
        <v>44622.355752314812</v>
      </c>
      <c r="J504" s="93">
        <v>985625</v>
      </c>
      <c r="K504" s="93">
        <v>1037500</v>
      </c>
      <c r="L504" s="93">
        <v>881875</v>
      </c>
      <c r="M504" s="93">
        <v>51875</v>
      </c>
    </row>
    <row r="505" spans="1:13" x14ac:dyDescent="0.3">
      <c r="A505" s="91" t="s">
        <v>544</v>
      </c>
      <c r="B505" s="91" t="s">
        <v>545</v>
      </c>
      <c r="C505" s="91" t="s">
        <v>570</v>
      </c>
      <c r="D505" s="91" t="s">
        <v>94</v>
      </c>
      <c r="E505" s="92">
        <v>44158</v>
      </c>
      <c r="F505" s="92">
        <v>43822</v>
      </c>
      <c r="G505" s="92">
        <v>43822</v>
      </c>
      <c r="H505" s="58"/>
      <c r="I505" s="94">
        <v>44266.58965277778</v>
      </c>
      <c r="J505" s="93">
        <v>985625</v>
      </c>
      <c r="K505" s="93">
        <v>1037500</v>
      </c>
      <c r="L505" s="93">
        <v>881875</v>
      </c>
      <c r="M505" s="93">
        <v>51875</v>
      </c>
    </row>
    <row r="506" spans="1:13" x14ac:dyDescent="0.3">
      <c r="A506" s="91" t="s">
        <v>544</v>
      </c>
      <c r="B506" s="91" t="s">
        <v>545</v>
      </c>
      <c r="C506" s="91" t="s">
        <v>571</v>
      </c>
      <c r="D506" s="91" t="s">
        <v>94</v>
      </c>
      <c r="E506" s="92">
        <v>43690</v>
      </c>
      <c r="F506" s="92">
        <v>43020</v>
      </c>
      <c r="G506" s="92">
        <v>43724</v>
      </c>
      <c r="H506" s="58"/>
      <c r="I506" s="94">
        <v>43829.595706018517</v>
      </c>
      <c r="J506" s="93">
        <v>985625</v>
      </c>
      <c r="K506" s="93">
        <v>1037500</v>
      </c>
      <c r="L506" s="93">
        <v>881875</v>
      </c>
      <c r="M506" s="93">
        <v>51875</v>
      </c>
    </row>
    <row r="507" spans="1:13" x14ac:dyDescent="0.3">
      <c r="A507" s="91" t="s">
        <v>544</v>
      </c>
      <c r="B507" s="91" t="s">
        <v>545</v>
      </c>
      <c r="C507" s="91" t="s">
        <v>575</v>
      </c>
      <c r="D507" s="91" t="s">
        <v>94</v>
      </c>
      <c r="E507" s="92">
        <v>43852</v>
      </c>
      <c r="F507" s="92">
        <v>43020</v>
      </c>
      <c r="G507" s="92">
        <v>43742</v>
      </c>
      <c r="H507" s="58"/>
      <c r="I507" s="94">
        <v>43852.502372685187</v>
      </c>
      <c r="J507" s="93">
        <v>985625</v>
      </c>
      <c r="K507" s="93">
        <v>1037500</v>
      </c>
      <c r="L507" s="93">
        <v>881875</v>
      </c>
      <c r="M507" s="93">
        <v>51875</v>
      </c>
    </row>
    <row r="508" spans="1:13" x14ac:dyDescent="0.3">
      <c r="A508" s="91" t="s">
        <v>92</v>
      </c>
      <c r="B508" s="91" t="s">
        <v>92</v>
      </c>
      <c r="C508" s="91" t="s">
        <v>137</v>
      </c>
      <c r="D508" s="91" t="s">
        <v>94</v>
      </c>
      <c r="E508" s="92">
        <v>44342</v>
      </c>
      <c r="F508" s="92">
        <v>43419</v>
      </c>
      <c r="G508" s="92">
        <v>43691</v>
      </c>
      <c r="H508" s="58"/>
      <c r="I508" s="94">
        <v>44363.368032407408</v>
      </c>
      <c r="J508" s="93">
        <v>882257.27</v>
      </c>
      <c r="K508" s="93">
        <v>1037949.73</v>
      </c>
      <c r="L508" s="93">
        <v>882257.27</v>
      </c>
      <c r="M508" s="93">
        <v>155692.46</v>
      </c>
    </row>
    <row r="509" spans="1:13" x14ac:dyDescent="0.3">
      <c r="A509" s="91" t="s">
        <v>92</v>
      </c>
      <c r="B509" s="91" t="s">
        <v>92</v>
      </c>
      <c r="C509" s="91" t="s">
        <v>248</v>
      </c>
      <c r="D509" s="91" t="s">
        <v>94</v>
      </c>
      <c r="E509" s="92">
        <v>45145</v>
      </c>
      <c r="F509" s="92">
        <v>44782</v>
      </c>
      <c r="G509" s="92">
        <v>44782</v>
      </c>
      <c r="H509" s="58"/>
      <c r="I509" s="94">
        <v>45173.32135416667</v>
      </c>
      <c r="J509" s="93">
        <v>882889.31</v>
      </c>
      <c r="K509" s="93">
        <v>1038693.31</v>
      </c>
      <c r="L509" s="93">
        <v>882889.31</v>
      </c>
      <c r="M509" s="93">
        <v>155804</v>
      </c>
    </row>
    <row r="510" spans="1:13" x14ac:dyDescent="0.3">
      <c r="A510" s="91" t="s">
        <v>773</v>
      </c>
      <c r="B510" s="91" t="s">
        <v>773</v>
      </c>
      <c r="C510" s="91" t="s">
        <v>886</v>
      </c>
      <c r="D510" s="91" t="s">
        <v>94</v>
      </c>
      <c r="E510" s="92">
        <v>44001</v>
      </c>
      <c r="F510" s="92">
        <v>42940</v>
      </c>
      <c r="G510" s="92">
        <v>43679</v>
      </c>
      <c r="H510" s="58"/>
      <c r="I510" s="94">
        <v>44001.584965277776</v>
      </c>
      <c r="J510" s="93">
        <v>884019.92</v>
      </c>
      <c r="K510" s="93">
        <v>1040023.44</v>
      </c>
      <c r="L510" s="93">
        <v>884019.92</v>
      </c>
      <c r="M510" s="93">
        <v>156003.51999999999</v>
      </c>
    </row>
    <row r="511" spans="1:13" x14ac:dyDescent="0.3">
      <c r="A511" s="91" t="s">
        <v>993</v>
      </c>
      <c r="B511" s="91" t="s">
        <v>1011</v>
      </c>
      <c r="C511" s="91" t="s">
        <v>1037</v>
      </c>
      <c r="D511" s="91" t="s">
        <v>94</v>
      </c>
      <c r="E511" s="92">
        <v>44175</v>
      </c>
      <c r="F511" s="92">
        <v>43367</v>
      </c>
      <c r="G511" s="92">
        <v>43696</v>
      </c>
      <c r="H511" s="58"/>
      <c r="I511" s="94">
        <v>44175.46366898148</v>
      </c>
      <c r="J511" s="93">
        <v>887648.78</v>
      </c>
      <c r="K511" s="93">
        <v>1044292.68</v>
      </c>
      <c r="L511" s="93">
        <v>887648.78</v>
      </c>
      <c r="M511" s="93">
        <v>156643.9</v>
      </c>
    </row>
    <row r="512" spans="1:13" x14ac:dyDescent="0.3">
      <c r="A512" s="91" t="s">
        <v>773</v>
      </c>
      <c r="B512" s="91" t="s">
        <v>773</v>
      </c>
      <c r="C512" s="91" t="s">
        <v>883</v>
      </c>
      <c r="D512" s="91" t="s">
        <v>94</v>
      </c>
      <c r="E512" s="92">
        <v>44007</v>
      </c>
      <c r="F512" s="92">
        <v>42956</v>
      </c>
      <c r="G512" s="92">
        <v>43679</v>
      </c>
      <c r="H512" s="58"/>
      <c r="I512" s="94">
        <v>44007.529675925929</v>
      </c>
      <c r="J512" s="93">
        <v>888100.74</v>
      </c>
      <c r="K512" s="93">
        <v>1044824.4</v>
      </c>
      <c r="L512" s="93">
        <v>888100.74</v>
      </c>
      <c r="M512" s="93">
        <v>156723.66</v>
      </c>
    </row>
    <row r="513" spans="1:13" x14ac:dyDescent="0.3">
      <c r="A513" s="91" t="s">
        <v>773</v>
      </c>
      <c r="B513" s="91" t="s">
        <v>773</v>
      </c>
      <c r="C513" s="91" t="s">
        <v>847</v>
      </c>
      <c r="D513" s="91" t="s">
        <v>94</v>
      </c>
      <c r="E513" s="58"/>
      <c r="F513" s="92">
        <v>42923</v>
      </c>
      <c r="G513" s="92">
        <v>43682</v>
      </c>
      <c r="H513" s="58"/>
      <c r="I513" s="83"/>
      <c r="J513" s="93">
        <v>888243.29</v>
      </c>
      <c r="K513" s="93">
        <v>1044992.11</v>
      </c>
      <c r="L513" s="93">
        <v>888243.29</v>
      </c>
      <c r="M513" s="93">
        <v>156748.82</v>
      </c>
    </row>
    <row r="514" spans="1:13" x14ac:dyDescent="0.3">
      <c r="A514" s="91" t="s">
        <v>773</v>
      </c>
      <c r="B514" s="91" t="s">
        <v>773</v>
      </c>
      <c r="C514" s="91" t="s">
        <v>898</v>
      </c>
      <c r="D514" s="91" t="s">
        <v>94</v>
      </c>
      <c r="E514" s="92">
        <v>44201</v>
      </c>
      <c r="F514" s="92">
        <v>42944</v>
      </c>
      <c r="G514" s="92">
        <v>43790</v>
      </c>
      <c r="H514" s="58"/>
      <c r="I514" s="94">
        <v>44201.460960648146</v>
      </c>
      <c r="J514" s="93">
        <v>889684.96</v>
      </c>
      <c r="K514" s="93">
        <v>1046688.19</v>
      </c>
      <c r="L514" s="93">
        <v>889684.96</v>
      </c>
      <c r="M514" s="93">
        <v>157003.23000000001</v>
      </c>
    </row>
    <row r="515" spans="1:13" x14ac:dyDescent="0.3">
      <c r="A515" s="91" t="s">
        <v>544</v>
      </c>
      <c r="B515" s="91" t="s">
        <v>578</v>
      </c>
      <c r="C515" s="91" t="s">
        <v>611</v>
      </c>
      <c r="D515" s="91" t="s">
        <v>94</v>
      </c>
      <c r="E515" s="58"/>
      <c r="F515" s="92">
        <v>42996</v>
      </c>
      <c r="G515" s="92">
        <v>43627</v>
      </c>
      <c r="H515" s="58"/>
      <c r="I515" s="83"/>
      <c r="J515" s="93">
        <v>996979.7</v>
      </c>
      <c r="K515" s="93">
        <v>1049452.32</v>
      </c>
      <c r="L515" s="93">
        <v>892034.47</v>
      </c>
      <c r="M515" s="93">
        <v>52472.62</v>
      </c>
    </row>
    <row r="516" spans="1:13" x14ac:dyDescent="0.3">
      <c r="A516" s="91" t="s">
        <v>544</v>
      </c>
      <c r="B516" s="91" t="s">
        <v>578</v>
      </c>
      <c r="C516" s="91" t="s">
        <v>612</v>
      </c>
      <c r="D516" s="91" t="s">
        <v>94</v>
      </c>
      <c r="E516" s="58"/>
      <c r="F516" s="92">
        <v>42996</v>
      </c>
      <c r="G516" s="92">
        <v>43640</v>
      </c>
      <c r="H516" s="58"/>
      <c r="I516" s="83"/>
      <c r="J516" s="93">
        <v>996979.7</v>
      </c>
      <c r="K516" s="93">
        <v>1049452.32</v>
      </c>
      <c r="L516" s="93">
        <v>892034.47</v>
      </c>
      <c r="M516" s="93">
        <v>52472.62</v>
      </c>
    </row>
    <row r="517" spans="1:13" x14ac:dyDescent="0.3">
      <c r="A517" s="91" t="s">
        <v>544</v>
      </c>
      <c r="B517" s="91" t="s">
        <v>578</v>
      </c>
      <c r="C517" s="91" t="s">
        <v>643</v>
      </c>
      <c r="D517" s="91" t="s">
        <v>94</v>
      </c>
      <c r="E517" s="92">
        <v>43070</v>
      </c>
      <c r="F517" s="92">
        <v>42635</v>
      </c>
      <c r="G517" s="92">
        <v>43039</v>
      </c>
      <c r="H517" s="58"/>
      <c r="I517" s="94">
        <v>44433.308842592596</v>
      </c>
      <c r="J517" s="93">
        <v>997597.03</v>
      </c>
      <c r="K517" s="93">
        <v>1050102.1399999999</v>
      </c>
      <c r="L517" s="93">
        <v>892586.81</v>
      </c>
      <c r="M517" s="93">
        <v>52505.11</v>
      </c>
    </row>
    <row r="518" spans="1:13" x14ac:dyDescent="0.3">
      <c r="A518" s="91" t="s">
        <v>993</v>
      </c>
      <c r="B518" s="91" t="s">
        <v>1011</v>
      </c>
      <c r="C518" s="91" t="s">
        <v>1043</v>
      </c>
      <c r="D518" s="91" t="s">
        <v>94</v>
      </c>
      <c r="E518" s="92">
        <v>43579</v>
      </c>
      <c r="F518" s="92">
        <v>42492</v>
      </c>
      <c r="G518" s="92">
        <v>43573</v>
      </c>
      <c r="H518" s="58"/>
      <c r="I518" s="94">
        <v>43832.325543981482</v>
      </c>
      <c r="J518" s="93">
        <v>895211.71</v>
      </c>
      <c r="K518" s="93">
        <v>1053190.25</v>
      </c>
      <c r="L518" s="93">
        <v>895211.71</v>
      </c>
      <c r="M518" s="93">
        <v>157978.54</v>
      </c>
    </row>
    <row r="519" spans="1:13" x14ac:dyDescent="0.3">
      <c r="A519" s="91" t="s">
        <v>544</v>
      </c>
      <c r="B519" s="91" t="s">
        <v>578</v>
      </c>
      <c r="C519" s="91" t="s">
        <v>634</v>
      </c>
      <c r="D519" s="91" t="s">
        <v>94</v>
      </c>
      <c r="E519" s="92">
        <v>43530</v>
      </c>
      <c r="F519" s="92">
        <v>42660</v>
      </c>
      <c r="G519" s="92">
        <v>43530</v>
      </c>
      <c r="H519" s="58"/>
      <c r="I519" s="94">
        <v>43587.435995370368</v>
      </c>
      <c r="J519" s="93">
        <v>1000789.43</v>
      </c>
      <c r="K519" s="93">
        <v>1053462.56</v>
      </c>
      <c r="L519" s="93">
        <v>895443.17</v>
      </c>
      <c r="M519" s="93">
        <v>52673.13</v>
      </c>
    </row>
    <row r="520" spans="1:13" x14ac:dyDescent="0.3">
      <c r="A520" s="91" t="s">
        <v>773</v>
      </c>
      <c r="B520" s="91" t="s">
        <v>773</v>
      </c>
      <c r="C520" s="91" t="s">
        <v>884</v>
      </c>
      <c r="D520" s="91" t="s">
        <v>94</v>
      </c>
      <c r="E520" s="92">
        <v>43749</v>
      </c>
      <c r="F520" s="92">
        <v>42937</v>
      </c>
      <c r="G520" s="92">
        <v>43710</v>
      </c>
      <c r="H520" s="58"/>
      <c r="I520" s="94">
        <v>43749.566319444442</v>
      </c>
      <c r="J520" s="93">
        <v>895863.96</v>
      </c>
      <c r="K520" s="93">
        <v>1053957.6000000001</v>
      </c>
      <c r="L520" s="93">
        <v>895863.96</v>
      </c>
      <c r="M520" s="93">
        <v>158093.64000000001</v>
      </c>
    </row>
    <row r="521" spans="1:13" x14ac:dyDescent="0.3">
      <c r="A521" s="91" t="s">
        <v>1286</v>
      </c>
      <c r="B521" s="91" t="s">
        <v>1286</v>
      </c>
      <c r="C521" s="91" t="s">
        <v>1297</v>
      </c>
      <c r="D521" s="91" t="s">
        <v>94</v>
      </c>
      <c r="E521" s="58"/>
      <c r="F521" s="92">
        <v>44558</v>
      </c>
      <c r="G521" s="92">
        <v>44895</v>
      </c>
      <c r="H521" s="58"/>
      <c r="I521" s="94">
        <v>44895.448831018519</v>
      </c>
      <c r="J521" s="93">
        <v>900000</v>
      </c>
      <c r="K521" s="93">
        <v>1058823.54</v>
      </c>
      <c r="L521" s="93">
        <v>900000</v>
      </c>
      <c r="M521" s="93">
        <v>158823.54</v>
      </c>
    </row>
    <row r="522" spans="1:13" x14ac:dyDescent="0.3">
      <c r="A522" s="91" t="s">
        <v>932</v>
      </c>
      <c r="B522" s="91" t="s">
        <v>932</v>
      </c>
      <c r="C522" s="91" t="s">
        <v>936</v>
      </c>
      <c r="D522" s="91" t="s">
        <v>94</v>
      </c>
      <c r="E522" s="58"/>
      <c r="F522" s="92">
        <v>43020</v>
      </c>
      <c r="G522" s="92">
        <v>43719</v>
      </c>
      <c r="H522" s="58"/>
      <c r="I522" s="83"/>
      <c r="J522" s="93">
        <v>1006030.1</v>
      </c>
      <c r="K522" s="93">
        <v>1058979.05</v>
      </c>
      <c r="L522" s="93">
        <v>900132.19</v>
      </c>
      <c r="M522" s="93">
        <v>52948.95</v>
      </c>
    </row>
    <row r="523" spans="1:13" x14ac:dyDescent="0.3">
      <c r="A523" s="91" t="s">
        <v>92</v>
      </c>
      <c r="B523" s="91" t="s">
        <v>92</v>
      </c>
      <c r="C523" s="91" t="s">
        <v>235</v>
      </c>
      <c r="D523" s="91" t="s">
        <v>94</v>
      </c>
      <c r="E523" s="92">
        <v>44109</v>
      </c>
      <c r="F523" s="92">
        <v>43711</v>
      </c>
      <c r="G523" s="92">
        <v>43711</v>
      </c>
      <c r="H523" s="58"/>
      <c r="I523" s="94">
        <v>44264.61515046296</v>
      </c>
      <c r="J523" s="93">
        <v>902575.52</v>
      </c>
      <c r="K523" s="93">
        <v>1061853.55</v>
      </c>
      <c r="L523" s="93">
        <v>902575.52</v>
      </c>
      <c r="M523" s="93">
        <v>159278.03</v>
      </c>
    </row>
    <row r="524" spans="1:13" x14ac:dyDescent="0.3">
      <c r="A524" s="91" t="s">
        <v>773</v>
      </c>
      <c r="B524" s="91" t="s">
        <v>773</v>
      </c>
      <c r="C524" s="91" t="s">
        <v>888</v>
      </c>
      <c r="D524" s="91" t="s">
        <v>94</v>
      </c>
      <c r="E524" s="92">
        <v>44032</v>
      </c>
      <c r="F524" s="92">
        <v>42930</v>
      </c>
      <c r="G524" s="92">
        <v>43777</v>
      </c>
      <c r="H524" s="58"/>
      <c r="I524" s="94">
        <v>44844.619351851848</v>
      </c>
      <c r="J524" s="93">
        <v>904578.84</v>
      </c>
      <c r="K524" s="93">
        <v>1064210.3999999999</v>
      </c>
      <c r="L524" s="93">
        <v>904578.84</v>
      </c>
      <c r="M524" s="93">
        <v>159631.56</v>
      </c>
    </row>
    <row r="525" spans="1:13" x14ac:dyDescent="0.3">
      <c r="A525" s="91" t="s">
        <v>773</v>
      </c>
      <c r="B525" s="91" t="s">
        <v>773</v>
      </c>
      <c r="C525" s="91" t="s">
        <v>808</v>
      </c>
      <c r="D525" s="91" t="s">
        <v>94</v>
      </c>
      <c r="E525" s="92">
        <v>44151</v>
      </c>
      <c r="F525" s="92">
        <v>42916</v>
      </c>
      <c r="G525" s="92">
        <v>43719</v>
      </c>
      <c r="H525" s="58"/>
      <c r="I525" s="94">
        <v>44273.397291666668</v>
      </c>
      <c r="J525" s="93">
        <v>904906.01</v>
      </c>
      <c r="K525" s="93">
        <v>1064595.31</v>
      </c>
      <c r="L525" s="93">
        <v>904906.01</v>
      </c>
      <c r="M525" s="93">
        <v>159689.29999999999</v>
      </c>
    </row>
    <row r="526" spans="1:13" x14ac:dyDescent="0.3">
      <c r="A526" s="91" t="s">
        <v>773</v>
      </c>
      <c r="B526" s="91" t="s">
        <v>773</v>
      </c>
      <c r="C526" s="91" t="s">
        <v>893</v>
      </c>
      <c r="D526" s="91" t="s">
        <v>94</v>
      </c>
      <c r="E526" s="92">
        <v>43913</v>
      </c>
      <c r="F526" s="92">
        <v>42936</v>
      </c>
      <c r="G526" s="92">
        <v>43658</v>
      </c>
      <c r="H526" s="58"/>
      <c r="I526" s="94">
        <v>43913.647557870368</v>
      </c>
      <c r="J526" s="93">
        <v>906545.4</v>
      </c>
      <c r="K526" s="93">
        <v>1066524</v>
      </c>
      <c r="L526" s="93">
        <v>906545.4</v>
      </c>
      <c r="M526" s="93">
        <v>159978.6</v>
      </c>
    </row>
    <row r="527" spans="1:13" x14ac:dyDescent="0.3">
      <c r="A527" s="91" t="s">
        <v>92</v>
      </c>
      <c r="B527" s="91" t="s">
        <v>92</v>
      </c>
      <c r="C527" s="91" t="s">
        <v>272</v>
      </c>
      <c r="D527" s="91" t="s">
        <v>94</v>
      </c>
      <c r="E527" s="92">
        <v>43592</v>
      </c>
      <c r="F527" s="92">
        <v>42744</v>
      </c>
      <c r="G527" s="92">
        <v>43585</v>
      </c>
      <c r="H527" s="58"/>
      <c r="I527" s="94">
        <v>43592.394988425927</v>
      </c>
      <c r="J527" s="93">
        <v>906799.38</v>
      </c>
      <c r="K527" s="93">
        <v>1066822.8</v>
      </c>
      <c r="L527" s="93">
        <v>906799.38</v>
      </c>
      <c r="M527" s="93">
        <v>160023.42000000001</v>
      </c>
    </row>
    <row r="528" spans="1:13" x14ac:dyDescent="0.3">
      <c r="A528" s="91" t="s">
        <v>1151</v>
      </c>
      <c r="B528" s="91" t="s">
        <v>1173</v>
      </c>
      <c r="C528" s="91" t="s">
        <v>1175</v>
      </c>
      <c r="D528" s="91" t="s">
        <v>94</v>
      </c>
      <c r="E528" s="92">
        <v>44558</v>
      </c>
      <c r="F528" s="92">
        <v>44175</v>
      </c>
      <c r="G528" s="92">
        <v>44175</v>
      </c>
      <c r="H528" s="58"/>
      <c r="I528" s="94">
        <v>44874.477546296293</v>
      </c>
      <c r="J528" s="93">
        <v>1016064.9</v>
      </c>
      <c r="K528" s="93">
        <v>1069542</v>
      </c>
      <c r="L528" s="93">
        <v>909110.7</v>
      </c>
      <c r="M528" s="93">
        <v>53477.1</v>
      </c>
    </row>
    <row r="529" spans="1:13" x14ac:dyDescent="0.3">
      <c r="A529" s="91" t="s">
        <v>932</v>
      </c>
      <c r="B529" s="91" t="s">
        <v>932</v>
      </c>
      <c r="C529" s="91" t="s">
        <v>956</v>
      </c>
      <c r="D529" s="91" t="s">
        <v>94</v>
      </c>
      <c r="E529" s="58"/>
      <c r="F529" s="92">
        <v>43035</v>
      </c>
      <c r="G529" s="92">
        <v>43545</v>
      </c>
      <c r="H529" s="58"/>
      <c r="I529" s="83"/>
      <c r="J529" s="93">
        <v>1018133.09</v>
      </c>
      <c r="K529" s="93">
        <v>1071719.04</v>
      </c>
      <c r="L529" s="93">
        <v>910961.18</v>
      </c>
      <c r="M529" s="93">
        <v>53585.95</v>
      </c>
    </row>
    <row r="530" spans="1:13" x14ac:dyDescent="0.3">
      <c r="A530" s="91" t="s">
        <v>544</v>
      </c>
      <c r="B530" s="91" t="s">
        <v>578</v>
      </c>
      <c r="C530" s="91" t="s">
        <v>619</v>
      </c>
      <c r="D530" s="91" t="s">
        <v>94</v>
      </c>
      <c r="E530" s="58"/>
      <c r="F530" s="92">
        <v>42632</v>
      </c>
      <c r="G530" s="92">
        <v>43634</v>
      </c>
      <c r="H530" s="58"/>
      <c r="I530" s="94">
        <v>43853.5471412037</v>
      </c>
      <c r="J530" s="93">
        <v>1020494.83</v>
      </c>
      <c r="K530" s="93">
        <v>1074205.08</v>
      </c>
      <c r="L530" s="93">
        <v>913074.31</v>
      </c>
      <c r="M530" s="93">
        <v>53710.25</v>
      </c>
    </row>
    <row r="531" spans="1:13" x14ac:dyDescent="0.3">
      <c r="A531" s="91" t="s">
        <v>647</v>
      </c>
      <c r="B531" s="91" t="s">
        <v>647</v>
      </c>
      <c r="C531" s="91" t="s">
        <v>700</v>
      </c>
      <c r="D531" s="91" t="s">
        <v>94</v>
      </c>
      <c r="E531" s="92">
        <v>44047</v>
      </c>
      <c r="F531" s="92">
        <v>42877</v>
      </c>
      <c r="G531" s="92">
        <v>43644</v>
      </c>
      <c r="H531" s="58"/>
      <c r="I531" s="94">
        <v>44047.363935185182</v>
      </c>
      <c r="J531" s="93">
        <v>913839.91</v>
      </c>
      <c r="K531" s="93">
        <v>1075105.78</v>
      </c>
      <c r="L531" s="93">
        <v>913839.91</v>
      </c>
      <c r="M531" s="93">
        <v>161265.87</v>
      </c>
    </row>
    <row r="532" spans="1:13" x14ac:dyDescent="0.3">
      <c r="A532" s="91" t="s">
        <v>447</v>
      </c>
      <c r="B532" s="91" t="s">
        <v>448</v>
      </c>
      <c r="C532" s="91" t="s">
        <v>454</v>
      </c>
      <c r="D532" s="91" t="s">
        <v>94</v>
      </c>
      <c r="E532" s="92">
        <v>44944</v>
      </c>
      <c r="F532" s="92">
        <v>42683</v>
      </c>
      <c r="G532" s="92">
        <v>44620</v>
      </c>
      <c r="H532" s="58"/>
      <c r="I532" s="94">
        <v>44971.393321759257</v>
      </c>
      <c r="J532" s="93">
        <v>967723.2</v>
      </c>
      <c r="K532" s="93">
        <v>1075248</v>
      </c>
      <c r="L532" s="93">
        <v>913960.8</v>
      </c>
      <c r="M532" s="93">
        <v>107524.8</v>
      </c>
    </row>
    <row r="533" spans="1:13" x14ac:dyDescent="0.3">
      <c r="A533" s="91" t="s">
        <v>773</v>
      </c>
      <c r="B533" s="91" t="s">
        <v>773</v>
      </c>
      <c r="C533" s="91" t="s">
        <v>821</v>
      </c>
      <c r="D533" s="91" t="s">
        <v>94</v>
      </c>
      <c r="E533" s="92">
        <v>44273</v>
      </c>
      <c r="F533" s="92">
        <v>42944</v>
      </c>
      <c r="G533" s="92">
        <v>43760</v>
      </c>
      <c r="H533" s="58"/>
      <c r="I533" s="94">
        <v>44273.364166666666</v>
      </c>
      <c r="J533" s="93">
        <v>915360.85</v>
      </c>
      <c r="K533" s="93">
        <v>1076895.1200000001</v>
      </c>
      <c r="L533" s="93">
        <v>915360.85</v>
      </c>
      <c r="M533" s="93">
        <v>161534.26999999999</v>
      </c>
    </row>
    <row r="534" spans="1:13" x14ac:dyDescent="0.3">
      <c r="A534" s="91" t="s">
        <v>647</v>
      </c>
      <c r="B534" s="91" t="s">
        <v>647</v>
      </c>
      <c r="C534" s="91" t="s">
        <v>699</v>
      </c>
      <c r="D534" s="91" t="s">
        <v>94</v>
      </c>
      <c r="E534" s="92">
        <v>44896</v>
      </c>
      <c r="F534" s="92">
        <v>44393</v>
      </c>
      <c r="G534" s="92">
        <v>44393</v>
      </c>
      <c r="H534" s="58"/>
      <c r="I534" s="94">
        <v>44896.475868055553</v>
      </c>
      <c r="J534" s="93">
        <v>917502.44</v>
      </c>
      <c r="K534" s="93">
        <v>1079414.6399999999</v>
      </c>
      <c r="L534" s="93">
        <v>917502.44</v>
      </c>
      <c r="M534" s="93">
        <v>161912.20000000001</v>
      </c>
    </row>
    <row r="535" spans="1:13" x14ac:dyDescent="0.3">
      <c r="A535" s="91" t="s">
        <v>993</v>
      </c>
      <c r="B535" s="91" t="s">
        <v>1011</v>
      </c>
      <c r="C535" s="91" t="s">
        <v>1141</v>
      </c>
      <c r="D535" s="91" t="s">
        <v>94</v>
      </c>
      <c r="E535" s="92">
        <v>44118</v>
      </c>
      <c r="F535" s="92">
        <v>43427</v>
      </c>
      <c r="G535" s="92">
        <v>43696</v>
      </c>
      <c r="H535" s="58"/>
      <c r="I535" s="94">
        <v>44118.391712962963</v>
      </c>
      <c r="J535" s="93">
        <v>921302.56</v>
      </c>
      <c r="K535" s="93">
        <v>1083885.3700000001</v>
      </c>
      <c r="L535" s="93">
        <v>921302.56</v>
      </c>
      <c r="M535" s="93">
        <v>162582.81</v>
      </c>
    </row>
    <row r="536" spans="1:13" x14ac:dyDescent="0.3">
      <c r="A536" s="91" t="s">
        <v>280</v>
      </c>
      <c r="B536" s="91" t="s">
        <v>281</v>
      </c>
      <c r="C536" s="91" t="s">
        <v>414</v>
      </c>
      <c r="D536" s="91" t="s">
        <v>94</v>
      </c>
      <c r="E536" s="58"/>
      <c r="F536" s="92">
        <v>42698</v>
      </c>
      <c r="G536" s="92">
        <v>43558</v>
      </c>
      <c r="H536" s="58"/>
      <c r="I536" s="83"/>
      <c r="J536" s="93">
        <v>1033980</v>
      </c>
      <c r="K536" s="93">
        <v>1088400</v>
      </c>
      <c r="L536" s="93">
        <v>925140</v>
      </c>
      <c r="M536" s="93">
        <v>54420</v>
      </c>
    </row>
    <row r="537" spans="1:13" x14ac:dyDescent="0.3">
      <c r="A537" s="91" t="s">
        <v>993</v>
      </c>
      <c r="B537" s="91" t="s">
        <v>994</v>
      </c>
      <c r="C537" s="91" t="s">
        <v>1007</v>
      </c>
      <c r="D537" s="91" t="s">
        <v>94</v>
      </c>
      <c r="E537" s="92">
        <v>44119</v>
      </c>
      <c r="F537" s="92">
        <v>43284</v>
      </c>
      <c r="G537" s="92">
        <v>43684</v>
      </c>
      <c r="H537" s="58"/>
      <c r="I537" s="94">
        <v>44266.350127314814</v>
      </c>
      <c r="J537" s="93">
        <v>925330.32</v>
      </c>
      <c r="K537" s="93">
        <v>1088623.9099999999</v>
      </c>
      <c r="L537" s="93">
        <v>925330.32</v>
      </c>
      <c r="M537" s="93">
        <v>163293.59</v>
      </c>
    </row>
    <row r="538" spans="1:13" x14ac:dyDescent="0.3">
      <c r="A538" s="91" t="s">
        <v>544</v>
      </c>
      <c r="B538" s="91" t="s">
        <v>578</v>
      </c>
      <c r="C538" s="91" t="s">
        <v>641</v>
      </c>
      <c r="D538" s="91" t="s">
        <v>94</v>
      </c>
      <c r="E538" s="58"/>
      <c r="F538" s="92">
        <v>42660</v>
      </c>
      <c r="G538" s="92">
        <v>43621</v>
      </c>
      <c r="H538" s="58"/>
      <c r="I538" s="94">
        <v>44638.549664351849</v>
      </c>
      <c r="J538" s="93">
        <v>1037440.01</v>
      </c>
      <c r="K538" s="93">
        <v>1092042.1200000001</v>
      </c>
      <c r="L538" s="93">
        <v>928245.39</v>
      </c>
      <c r="M538" s="93">
        <v>54602.11</v>
      </c>
    </row>
    <row r="539" spans="1:13" x14ac:dyDescent="0.3">
      <c r="A539" s="91" t="s">
        <v>647</v>
      </c>
      <c r="B539" s="91" t="s">
        <v>647</v>
      </c>
      <c r="C539" s="91" t="s">
        <v>692</v>
      </c>
      <c r="D539" s="91" t="s">
        <v>94</v>
      </c>
      <c r="E539" s="58"/>
      <c r="F539" s="92">
        <v>42753</v>
      </c>
      <c r="G539" s="92">
        <v>43662</v>
      </c>
      <c r="H539" s="58"/>
      <c r="I539" s="83"/>
      <c r="J539" s="93">
        <v>929563.74</v>
      </c>
      <c r="K539" s="93">
        <v>1093604.3999999999</v>
      </c>
      <c r="L539" s="93">
        <v>929563.74</v>
      </c>
      <c r="M539" s="93">
        <v>164040.66</v>
      </c>
    </row>
    <row r="540" spans="1:13" x14ac:dyDescent="0.3">
      <c r="A540" s="91" t="s">
        <v>773</v>
      </c>
      <c r="B540" s="91" t="s">
        <v>773</v>
      </c>
      <c r="C540" s="91" t="s">
        <v>892</v>
      </c>
      <c r="D540" s="91" t="s">
        <v>94</v>
      </c>
      <c r="E540" s="92">
        <v>44006</v>
      </c>
      <c r="F540" s="92">
        <v>42942</v>
      </c>
      <c r="G540" s="92">
        <v>43651</v>
      </c>
      <c r="H540" s="58"/>
      <c r="I540" s="94">
        <v>44077.55641203704</v>
      </c>
      <c r="J540" s="93">
        <v>930372.7</v>
      </c>
      <c r="K540" s="93">
        <v>1094556.1200000001</v>
      </c>
      <c r="L540" s="93">
        <v>930372.7</v>
      </c>
      <c r="M540" s="93">
        <v>164183.42000000001</v>
      </c>
    </row>
    <row r="541" spans="1:13" x14ac:dyDescent="0.3">
      <c r="A541" s="91" t="s">
        <v>1151</v>
      </c>
      <c r="B541" s="91" t="s">
        <v>1173</v>
      </c>
      <c r="C541" s="91" t="s">
        <v>1223</v>
      </c>
      <c r="D541" s="91" t="s">
        <v>94</v>
      </c>
      <c r="E541" s="92">
        <v>45090</v>
      </c>
      <c r="F541" s="92">
        <v>44153</v>
      </c>
      <c r="G541" s="92">
        <v>44153</v>
      </c>
      <c r="H541" s="58"/>
      <c r="I541" s="94">
        <v>45093.59957175926</v>
      </c>
      <c r="J541" s="93">
        <v>1046922.64</v>
      </c>
      <c r="K541" s="93">
        <v>1102023.83</v>
      </c>
      <c r="L541" s="93">
        <v>936720.25</v>
      </c>
      <c r="M541" s="93">
        <v>55101.19</v>
      </c>
    </row>
    <row r="542" spans="1:13" x14ac:dyDescent="0.3">
      <c r="A542" s="91" t="s">
        <v>92</v>
      </c>
      <c r="B542" s="91" t="s">
        <v>92</v>
      </c>
      <c r="C542" s="91" t="s">
        <v>120</v>
      </c>
      <c r="D542" s="91" t="s">
        <v>94</v>
      </c>
      <c r="E542" s="92">
        <v>44658</v>
      </c>
      <c r="F542" s="92">
        <v>44525</v>
      </c>
      <c r="G542" s="92">
        <v>44525</v>
      </c>
      <c r="H542" s="58"/>
      <c r="I542" s="94">
        <v>44658.409988425927</v>
      </c>
      <c r="J542" s="93">
        <v>938917.65</v>
      </c>
      <c r="K542" s="93">
        <v>1104609</v>
      </c>
      <c r="L542" s="93">
        <v>938917.65</v>
      </c>
      <c r="M542" s="93">
        <v>165691.35</v>
      </c>
    </row>
    <row r="543" spans="1:13" x14ac:dyDescent="0.3">
      <c r="A543" s="91" t="s">
        <v>773</v>
      </c>
      <c r="B543" s="91" t="s">
        <v>773</v>
      </c>
      <c r="C543" s="91" t="s">
        <v>843</v>
      </c>
      <c r="D543" s="91" t="s">
        <v>94</v>
      </c>
      <c r="E543" s="92">
        <v>44273</v>
      </c>
      <c r="F543" s="92">
        <v>42955</v>
      </c>
      <c r="G543" s="92">
        <v>43648</v>
      </c>
      <c r="H543" s="58"/>
      <c r="I543" s="94">
        <v>44273.500775462962</v>
      </c>
      <c r="J543" s="93">
        <v>939216</v>
      </c>
      <c r="K543" s="93">
        <v>1104960</v>
      </c>
      <c r="L543" s="93">
        <v>939216</v>
      </c>
      <c r="M543" s="93">
        <v>165744</v>
      </c>
    </row>
    <row r="544" spans="1:13" x14ac:dyDescent="0.3">
      <c r="A544" s="91" t="s">
        <v>773</v>
      </c>
      <c r="B544" s="91" t="s">
        <v>773</v>
      </c>
      <c r="C544" s="91" t="s">
        <v>825</v>
      </c>
      <c r="D544" s="91" t="s">
        <v>94</v>
      </c>
      <c r="E544" s="92">
        <v>44019</v>
      </c>
      <c r="F544" s="92">
        <v>42916</v>
      </c>
      <c r="G544" s="92">
        <v>43649</v>
      </c>
      <c r="H544" s="58"/>
      <c r="I544" s="94">
        <v>44273.366157407407</v>
      </c>
      <c r="J544" s="93">
        <v>941683.18</v>
      </c>
      <c r="K544" s="93">
        <v>1107862.56</v>
      </c>
      <c r="L544" s="93">
        <v>941683.18</v>
      </c>
      <c r="M544" s="93">
        <v>166179.38</v>
      </c>
    </row>
    <row r="545" spans="1:13" x14ac:dyDescent="0.3">
      <c r="A545" s="91" t="s">
        <v>544</v>
      </c>
      <c r="B545" s="91" t="s">
        <v>578</v>
      </c>
      <c r="C545" s="91" t="s">
        <v>598</v>
      </c>
      <c r="D545" s="91" t="s">
        <v>94</v>
      </c>
      <c r="E545" s="92">
        <v>43703</v>
      </c>
      <c r="F545" s="92">
        <v>42977</v>
      </c>
      <c r="G545" s="92">
        <v>43628</v>
      </c>
      <c r="H545" s="58"/>
      <c r="I545" s="94">
        <v>43703.522245370368</v>
      </c>
      <c r="J545" s="93">
        <v>1053882.01</v>
      </c>
      <c r="K545" s="93">
        <v>1109349.48</v>
      </c>
      <c r="L545" s="93">
        <v>942947.05</v>
      </c>
      <c r="M545" s="93">
        <v>55467.47</v>
      </c>
    </row>
    <row r="546" spans="1:13" x14ac:dyDescent="0.3">
      <c r="A546" s="91" t="s">
        <v>993</v>
      </c>
      <c r="B546" s="91" t="s">
        <v>994</v>
      </c>
      <c r="C546" s="91" t="s">
        <v>1318</v>
      </c>
      <c r="D546" s="91" t="s">
        <v>94</v>
      </c>
      <c r="E546" s="58"/>
      <c r="F546" s="92">
        <v>43850</v>
      </c>
      <c r="G546" s="92">
        <v>45106</v>
      </c>
      <c r="H546" s="58"/>
      <c r="I546" s="94">
        <v>45106.406226851854</v>
      </c>
      <c r="J546" s="93">
        <v>944250</v>
      </c>
      <c r="K546" s="93">
        <v>1110882.3500000001</v>
      </c>
      <c r="L546" s="93">
        <v>944250</v>
      </c>
      <c r="M546" s="93">
        <v>166632.35</v>
      </c>
    </row>
    <row r="547" spans="1:13" x14ac:dyDescent="0.3">
      <c r="A547" s="91" t="s">
        <v>92</v>
      </c>
      <c r="B547" s="91" t="s">
        <v>92</v>
      </c>
      <c r="C547" s="91" t="s">
        <v>267</v>
      </c>
      <c r="D547" s="91" t="s">
        <v>94</v>
      </c>
      <c r="E547" s="92">
        <v>45022</v>
      </c>
      <c r="F547" s="92">
        <v>44575</v>
      </c>
      <c r="G547" s="92">
        <v>44575</v>
      </c>
      <c r="H547" s="58"/>
      <c r="I547" s="94">
        <v>45022.538912037038</v>
      </c>
      <c r="J547" s="93">
        <v>945280.96</v>
      </c>
      <c r="K547" s="93">
        <v>1112095.25</v>
      </c>
      <c r="L547" s="93">
        <v>945280.96</v>
      </c>
      <c r="M547" s="93">
        <v>166814.29</v>
      </c>
    </row>
    <row r="548" spans="1:13" x14ac:dyDescent="0.3">
      <c r="A548" s="91" t="s">
        <v>773</v>
      </c>
      <c r="B548" s="91" t="s">
        <v>773</v>
      </c>
      <c r="C548" s="91" t="s">
        <v>809</v>
      </c>
      <c r="D548" s="91" t="s">
        <v>94</v>
      </c>
      <c r="E548" s="92">
        <v>43921</v>
      </c>
      <c r="F548" s="92">
        <v>42927</v>
      </c>
      <c r="G548" s="92">
        <v>43649</v>
      </c>
      <c r="H548" s="58"/>
      <c r="I548" s="94">
        <v>43930.616226851853</v>
      </c>
      <c r="J548" s="93">
        <v>945646.73</v>
      </c>
      <c r="K548" s="93">
        <v>1112525.57</v>
      </c>
      <c r="L548" s="93">
        <v>945646.73</v>
      </c>
      <c r="M548" s="93">
        <v>166878.84</v>
      </c>
    </row>
    <row r="549" spans="1:13" x14ac:dyDescent="0.3">
      <c r="A549" s="91" t="s">
        <v>544</v>
      </c>
      <c r="B549" s="91" t="s">
        <v>578</v>
      </c>
      <c r="C549" s="91" t="s">
        <v>630</v>
      </c>
      <c r="D549" s="91" t="s">
        <v>94</v>
      </c>
      <c r="E549" s="58"/>
      <c r="F549" s="92">
        <v>42635</v>
      </c>
      <c r="G549" s="92">
        <v>43623</v>
      </c>
      <c r="H549" s="58"/>
      <c r="I549" s="94">
        <v>43860.612141203703</v>
      </c>
      <c r="J549" s="93">
        <v>1058223.99</v>
      </c>
      <c r="K549" s="93">
        <v>1113919.99</v>
      </c>
      <c r="L549" s="93">
        <v>946831.99</v>
      </c>
      <c r="M549" s="93">
        <v>55696</v>
      </c>
    </row>
    <row r="550" spans="1:13" x14ac:dyDescent="0.3">
      <c r="A550" s="91" t="s">
        <v>544</v>
      </c>
      <c r="B550" s="91" t="s">
        <v>578</v>
      </c>
      <c r="C550" s="91" t="s">
        <v>631</v>
      </c>
      <c r="D550" s="91" t="s">
        <v>94</v>
      </c>
      <c r="E550" s="92">
        <v>44427</v>
      </c>
      <c r="F550" s="92">
        <v>42641</v>
      </c>
      <c r="G550" s="92">
        <v>43719</v>
      </c>
      <c r="H550" s="58"/>
      <c r="I550" s="94">
        <v>44427.55804398148</v>
      </c>
      <c r="J550" s="93">
        <v>1063255.2</v>
      </c>
      <c r="K550" s="93">
        <v>1119216</v>
      </c>
      <c r="L550" s="93">
        <v>951333.6</v>
      </c>
      <c r="M550" s="93">
        <v>55960.800000000003</v>
      </c>
    </row>
    <row r="551" spans="1:13" x14ac:dyDescent="0.3">
      <c r="A551" s="91" t="s">
        <v>544</v>
      </c>
      <c r="B551" s="91" t="s">
        <v>578</v>
      </c>
      <c r="C551" s="91" t="s">
        <v>620</v>
      </c>
      <c r="D551" s="91" t="s">
        <v>94</v>
      </c>
      <c r="E551" s="58"/>
      <c r="F551" s="92">
        <v>42661</v>
      </c>
      <c r="G551" s="92">
        <v>43621</v>
      </c>
      <c r="H551" s="58"/>
      <c r="I551" s="94">
        <v>43808.528368055559</v>
      </c>
      <c r="J551" s="93">
        <v>1063392</v>
      </c>
      <c r="K551" s="93">
        <v>1119360</v>
      </c>
      <c r="L551" s="93">
        <v>951456</v>
      </c>
      <c r="M551" s="93">
        <v>55968</v>
      </c>
    </row>
    <row r="552" spans="1:13" x14ac:dyDescent="0.3">
      <c r="A552" s="91" t="s">
        <v>544</v>
      </c>
      <c r="B552" s="91" t="s">
        <v>578</v>
      </c>
      <c r="C552" s="91" t="s">
        <v>595</v>
      </c>
      <c r="D552" s="91" t="s">
        <v>94</v>
      </c>
      <c r="E552" s="92">
        <v>43755</v>
      </c>
      <c r="F552" s="92">
        <v>42976</v>
      </c>
      <c r="G552" s="92">
        <v>43642</v>
      </c>
      <c r="H552" s="58"/>
      <c r="I552" s="94">
        <v>43798.469039351854</v>
      </c>
      <c r="J552" s="93">
        <v>1063398.93</v>
      </c>
      <c r="K552" s="93">
        <v>1119367.3</v>
      </c>
      <c r="L552" s="93">
        <v>951462.2</v>
      </c>
      <c r="M552" s="93">
        <v>55968.37</v>
      </c>
    </row>
    <row r="553" spans="1:13" x14ac:dyDescent="0.3">
      <c r="A553" s="91" t="s">
        <v>544</v>
      </c>
      <c r="B553" s="91" t="s">
        <v>578</v>
      </c>
      <c r="C553" s="91" t="s">
        <v>610</v>
      </c>
      <c r="D553" s="91" t="s">
        <v>94</v>
      </c>
      <c r="E553" s="92">
        <v>44427</v>
      </c>
      <c r="F553" s="92">
        <v>43004</v>
      </c>
      <c r="G553" s="92">
        <v>43655</v>
      </c>
      <c r="H553" s="58"/>
      <c r="I553" s="94">
        <v>45020.548472222225</v>
      </c>
      <c r="J553" s="93">
        <v>1070280.1599999999</v>
      </c>
      <c r="K553" s="93">
        <v>1126610.69</v>
      </c>
      <c r="L553" s="93">
        <v>957619.08</v>
      </c>
      <c r="M553" s="93">
        <v>56330.53</v>
      </c>
    </row>
    <row r="554" spans="1:13" x14ac:dyDescent="0.3">
      <c r="A554" s="91" t="s">
        <v>544</v>
      </c>
      <c r="B554" s="91" t="s">
        <v>578</v>
      </c>
      <c r="C554" s="91" t="s">
        <v>644</v>
      </c>
      <c r="D554" s="91" t="s">
        <v>94</v>
      </c>
      <c r="E554" s="92">
        <v>43070</v>
      </c>
      <c r="F554" s="92">
        <v>42635</v>
      </c>
      <c r="G554" s="92">
        <v>43039</v>
      </c>
      <c r="H554" s="58"/>
      <c r="I554" s="94">
        <v>43199.820428240739</v>
      </c>
      <c r="J554" s="93">
        <v>1070830.95</v>
      </c>
      <c r="K554" s="93">
        <v>1127190.47</v>
      </c>
      <c r="L554" s="93">
        <v>958111.9</v>
      </c>
      <c r="M554" s="93">
        <v>56359.519999999997</v>
      </c>
    </row>
    <row r="555" spans="1:13" x14ac:dyDescent="0.3">
      <c r="A555" s="91" t="s">
        <v>1151</v>
      </c>
      <c r="B555" s="91" t="s">
        <v>1152</v>
      </c>
      <c r="C555" s="91" t="s">
        <v>1161</v>
      </c>
      <c r="D555" s="91" t="s">
        <v>94</v>
      </c>
      <c r="E555" s="92">
        <v>43672</v>
      </c>
      <c r="F555" s="92">
        <v>42765</v>
      </c>
      <c r="G555" s="92">
        <v>43672</v>
      </c>
      <c r="H555" s="58"/>
      <c r="I555" s="94">
        <v>44819.598020833335</v>
      </c>
      <c r="J555" s="93">
        <v>958537.91</v>
      </c>
      <c r="K555" s="93">
        <v>1127691.6599999999</v>
      </c>
      <c r="L555" s="93">
        <v>958537.91</v>
      </c>
      <c r="M555" s="93">
        <v>169153.75</v>
      </c>
    </row>
    <row r="556" spans="1:13" x14ac:dyDescent="0.3">
      <c r="A556" s="91" t="s">
        <v>544</v>
      </c>
      <c r="B556" s="91" t="s">
        <v>578</v>
      </c>
      <c r="C556" s="91" t="s">
        <v>625</v>
      </c>
      <c r="D556" s="91" t="s">
        <v>94</v>
      </c>
      <c r="E556" s="92">
        <v>43595</v>
      </c>
      <c r="F556" s="92">
        <v>42636</v>
      </c>
      <c r="G556" s="92">
        <v>43530</v>
      </c>
      <c r="H556" s="58"/>
      <c r="I556" s="94">
        <v>43595.467951388891</v>
      </c>
      <c r="J556" s="93">
        <v>1077201.4099999999</v>
      </c>
      <c r="K556" s="93">
        <v>1133896.22</v>
      </c>
      <c r="L556" s="93">
        <v>963811.78</v>
      </c>
      <c r="M556" s="93">
        <v>56694.81</v>
      </c>
    </row>
    <row r="557" spans="1:13" x14ac:dyDescent="0.3">
      <c r="A557" s="91" t="s">
        <v>773</v>
      </c>
      <c r="B557" s="91" t="s">
        <v>773</v>
      </c>
      <c r="C557" s="91" t="s">
        <v>874</v>
      </c>
      <c r="D557" s="91" t="s">
        <v>94</v>
      </c>
      <c r="E557" s="92">
        <v>43735</v>
      </c>
      <c r="F557" s="92">
        <v>43028</v>
      </c>
      <c r="G557" s="92">
        <v>43685</v>
      </c>
      <c r="H557" s="58"/>
      <c r="I557" s="94">
        <v>43735.555543981478</v>
      </c>
      <c r="J557" s="93">
        <v>963844.67</v>
      </c>
      <c r="K557" s="93">
        <v>1133934.9099999999</v>
      </c>
      <c r="L557" s="93">
        <v>963844.67</v>
      </c>
      <c r="M557" s="93">
        <v>170090.23999999999</v>
      </c>
    </row>
    <row r="558" spans="1:13" x14ac:dyDescent="0.3">
      <c r="A558" s="91" t="s">
        <v>1286</v>
      </c>
      <c r="B558" s="91" t="s">
        <v>1286</v>
      </c>
      <c r="C558" s="91" t="s">
        <v>1294</v>
      </c>
      <c r="D558" s="91" t="s">
        <v>94</v>
      </c>
      <c r="E558" s="92">
        <v>43445</v>
      </c>
      <c r="F558" s="92">
        <v>43445</v>
      </c>
      <c r="G558" s="92">
        <v>43445</v>
      </c>
      <c r="H558" s="58"/>
      <c r="I558" s="94">
        <v>43447.616736111115</v>
      </c>
      <c r="J558" s="93">
        <v>965430</v>
      </c>
      <c r="K558" s="93">
        <v>1135800</v>
      </c>
      <c r="L558" s="93">
        <v>965430</v>
      </c>
      <c r="M558" s="93">
        <v>170370</v>
      </c>
    </row>
    <row r="559" spans="1:13" x14ac:dyDescent="0.3">
      <c r="A559" s="91" t="s">
        <v>993</v>
      </c>
      <c r="B559" s="91" t="s">
        <v>1011</v>
      </c>
      <c r="C559" s="91" t="s">
        <v>1039</v>
      </c>
      <c r="D559" s="91" t="s">
        <v>94</v>
      </c>
      <c r="E559" s="58"/>
      <c r="F559" s="92">
        <v>42776</v>
      </c>
      <c r="G559" s="92">
        <v>43614</v>
      </c>
      <c r="H559" s="58"/>
      <c r="I559" s="83"/>
      <c r="J559" s="93">
        <v>965920.77</v>
      </c>
      <c r="K559" s="93">
        <v>1136377.3799999999</v>
      </c>
      <c r="L559" s="93">
        <v>965920.77</v>
      </c>
      <c r="M559" s="93">
        <v>170456.61</v>
      </c>
    </row>
    <row r="560" spans="1:13" x14ac:dyDescent="0.3">
      <c r="A560" s="91" t="s">
        <v>647</v>
      </c>
      <c r="B560" s="91" t="s">
        <v>647</v>
      </c>
      <c r="C560" s="91" t="s">
        <v>664</v>
      </c>
      <c r="D560" s="91" t="s">
        <v>94</v>
      </c>
      <c r="E560" s="58"/>
      <c r="F560" s="92">
        <v>44239</v>
      </c>
      <c r="G560" s="92">
        <v>44306</v>
      </c>
      <c r="H560" s="58"/>
      <c r="I560" s="94">
        <v>44306.425520833334</v>
      </c>
      <c r="J560" s="93">
        <v>967153.8</v>
      </c>
      <c r="K560" s="93">
        <v>1137828</v>
      </c>
      <c r="L560" s="93">
        <v>967153.8</v>
      </c>
      <c r="M560" s="93">
        <v>170674.2</v>
      </c>
    </row>
    <row r="561" spans="1:13" x14ac:dyDescent="0.3">
      <c r="A561" s="91" t="s">
        <v>647</v>
      </c>
      <c r="B561" s="91" t="s">
        <v>647</v>
      </c>
      <c r="C561" s="91" t="s">
        <v>713</v>
      </c>
      <c r="D561" s="91" t="s">
        <v>94</v>
      </c>
      <c r="E561" s="92">
        <v>44993</v>
      </c>
      <c r="F561" s="92">
        <v>44236</v>
      </c>
      <c r="G561" s="92">
        <v>44484</v>
      </c>
      <c r="H561" s="58"/>
      <c r="I561" s="94">
        <v>44995.631643518522</v>
      </c>
      <c r="J561" s="93">
        <v>967185.27</v>
      </c>
      <c r="K561" s="93">
        <v>1137865.02</v>
      </c>
      <c r="L561" s="93">
        <v>967185.27</v>
      </c>
      <c r="M561" s="93">
        <v>170679.75</v>
      </c>
    </row>
    <row r="562" spans="1:13" x14ac:dyDescent="0.3">
      <c r="A562" s="91" t="s">
        <v>544</v>
      </c>
      <c r="B562" s="91" t="s">
        <v>578</v>
      </c>
      <c r="C562" s="91" t="s">
        <v>635</v>
      </c>
      <c r="D562" s="91" t="s">
        <v>94</v>
      </c>
      <c r="E562" s="92">
        <v>43313</v>
      </c>
      <c r="F562" s="92">
        <v>42635</v>
      </c>
      <c r="G562" s="92">
        <v>43348</v>
      </c>
      <c r="H562" s="58"/>
      <c r="I562" s="94">
        <v>43704.523321759261</v>
      </c>
      <c r="J562" s="93">
        <v>1081254.43</v>
      </c>
      <c r="K562" s="93">
        <v>1138162.56</v>
      </c>
      <c r="L562" s="93">
        <v>967438.18</v>
      </c>
      <c r="M562" s="93">
        <v>56908.13</v>
      </c>
    </row>
    <row r="563" spans="1:13" x14ac:dyDescent="0.3">
      <c r="A563" s="91" t="s">
        <v>1286</v>
      </c>
      <c r="B563" s="91" t="s">
        <v>1286</v>
      </c>
      <c r="C563" s="91" t="s">
        <v>1295</v>
      </c>
      <c r="D563" s="91" t="s">
        <v>94</v>
      </c>
      <c r="E563" s="58"/>
      <c r="F563" s="92">
        <v>43797</v>
      </c>
      <c r="G563" s="92">
        <v>43797</v>
      </c>
      <c r="H563" s="58"/>
      <c r="I563" s="83"/>
      <c r="J563" s="93">
        <v>971040</v>
      </c>
      <c r="K563" s="93">
        <v>1142400</v>
      </c>
      <c r="L563" s="93">
        <v>971040</v>
      </c>
      <c r="M563" s="93">
        <v>171360</v>
      </c>
    </row>
    <row r="564" spans="1:13" x14ac:dyDescent="0.3">
      <c r="A564" s="91" t="s">
        <v>932</v>
      </c>
      <c r="B564" s="91" t="s">
        <v>932</v>
      </c>
      <c r="C564" s="91" t="s">
        <v>952</v>
      </c>
      <c r="D564" s="91" t="s">
        <v>94</v>
      </c>
      <c r="E564" s="92">
        <v>44112</v>
      </c>
      <c r="F564" s="92">
        <v>43020</v>
      </c>
      <c r="G564" s="92">
        <v>43697</v>
      </c>
      <c r="H564" s="58"/>
      <c r="I564" s="94">
        <v>44112.40929398148</v>
      </c>
      <c r="J564" s="93">
        <v>1088965.75</v>
      </c>
      <c r="K564" s="93">
        <v>1146279.74</v>
      </c>
      <c r="L564" s="93">
        <v>974337.78</v>
      </c>
      <c r="M564" s="93">
        <v>57313.99</v>
      </c>
    </row>
    <row r="565" spans="1:13" x14ac:dyDescent="0.3">
      <c r="A565" s="91" t="s">
        <v>92</v>
      </c>
      <c r="B565" s="91" t="s">
        <v>92</v>
      </c>
      <c r="C565" s="91" t="s">
        <v>146</v>
      </c>
      <c r="D565" s="91" t="s">
        <v>94</v>
      </c>
      <c r="E565" s="92">
        <v>43671</v>
      </c>
      <c r="F565" s="92">
        <v>42786</v>
      </c>
      <c r="G565" s="92">
        <v>43594</v>
      </c>
      <c r="H565" s="58"/>
      <c r="I565" s="94">
        <v>43696.38989583333</v>
      </c>
      <c r="J565" s="93">
        <v>975261.72</v>
      </c>
      <c r="K565" s="93">
        <v>1147366.73</v>
      </c>
      <c r="L565" s="93">
        <v>975261.72</v>
      </c>
      <c r="M565" s="93">
        <v>172105.01</v>
      </c>
    </row>
    <row r="566" spans="1:13" x14ac:dyDescent="0.3">
      <c r="A566" s="91" t="s">
        <v>773</v>
      </c>
      <c r="B566" s="91" t="s">
        <v>773</v>
      </c>
      <c r="C566" s="91" t="s">
        <v>918</v>
      </c>
      <c r="D566" s="91" t="s">
        <v>94</v>
      </c>
      <c r="E566" s="92">
        <v>43776</v>
      </c>
      <c r="F566" s="92">
        <v>42955</v>
      </c>
      <c r="G566" s="92">
        <v>43732</v>
      </c>
      <c r="H566" s="58"/>
      <c r="I566" s="94">
        <v>44510.55672453704</v>
      </c>
      <c r="J566" s="93">
        <v>976021.68</v>
      </c>
      <c r="K566" s="93">
        <v>1148260.8</v>
      </c>
      <c r="L566" s="93">
        <v>976021.68</v>
      </c>
      <c r="M566" s="93">
        <v>172239.12</v>
      </c>
    </row>
    <row r="567" spans="1:13" x14ac:dyDescent="0.3">
      <c r="A567" s="91" t="s">
        <v>773</v>
      </c>
      <c r="B567" s="91" t="s">
        <v>773</v>
      </c>
      <c r="C567" s="91" t="s">
        <v>897</v>
      </c>
      <c r="D567" s="91" t="s">
        <v>94</v>
      </c>
      <c r="E567" s="92">
        <v>43706</v>
      </c>
      <c r="F567" s="92">
        <v>42955</v>
      </c>
      <c r="G567" s="92">
        <v>43690</v>
      </c>
      <c r="H567" s="58"/>
      <c r="I567" s="94">
        <v>44656.362673611111</v>
      </c>
      <c r="J567" s="93">
        <v>980394.01</v>
      </c>
      <c r="K567" s="93">
        <v>1153404.72</v>
      </c>
      <c r="L567" s="93">
        <v>980394.01</v>
      </c>
      <c r="M567" s="93">
        <v>173010.71</v>
      </c>
    </row>
    <row r="568" spans="1:13" x14ac:dyDescent="0.3">
      <c r="A568" s="91" t="s">
        <v>932</v>
      </c>
      <c r="B568" s="91" t="s">
        <v>932</v>
      </c>
      <c r="C568" s="91" t="s">
        <v>940</v>
      </c>
      <c r="D568" s="91" t="s">
        <v>94</v>
      </c>
      <c r="E568" s="92">
        <v>43762</v>
      </c>
      <c r="F568" s="92">
        <v>43021</v>
      </c>
      <c r="G568" s="92">
        <v>43710</v>
      </c>
      <c r="H568" s="58"/>
      <c r="I568" s="94">
        <v>43762.367523148147</v>
      </c>
      <c r="J568" s="93">
        <v>1096863.77</v>
      </c>
      <c r="K568" s="93">
        <v>1154593.44</v>
      </c>
      <c r="L568" s="93">
        <v>981404.42</v>
      </c>
      <c r="M568" s="93">
        <v>57729.67</v>
      </c>
    </row>
    <row r="569" spans="1:13" x14ac:dyDescent="0.3">
      <c r="A569" s="91" t="s">
        <v>773</v>
      </c>
      <c r="B569" s="91" t="s">
        <v>773</v>
      </c>
      <c r="C569" s="91" t="s">
        <v>842</v>
      </c>
      <c r="D569" s="91" t="s">
        <v>94</v>
      </c>
      <c r="E569" s="92">
        <v>44060</v>
      </c>
      <c r="F569" s="92">
        <v>42947</v>
      </c>
      <c r="G569" s="92">
        <v>43651</v>
      </c>
      <c r="H569" s="58"/>
      <c r="I569" s="94">
        <v>44635.350578703707</v>
      </c>
      <c r="J569" s="93">
        <v>982229.4</v>
      </c>
      <c r="K569" s="93">
        <v>1155564</v>
      </c>
      <c r="L569" s="93">
        <v>982229.4</v>
      </c>
      <c r="M569" s="93">
        <v>173334.6</v>
      </c>
    </row>
    <row r="570" spans="1:13" x14ac:dyDescent="0.3">
      <c r="A570" s="91" t="s">
        <v>647</v>
      </c>
      <c r="B570" s="91" t="s">
        <v>647</v>
      </c>
      <c r="C570" s="91" t="s">
        <v>729</v>
      </c>
      <c r="D570" s="91" t="s">
        <v>94</v>
      </c>
      <c r="E570" s="92">
        <v>43752</v>
      </c>
      <c r="F570" s="92">
        <v>43642</v>
      </c>
      <c r="G570" s="92">
        <v>43642</v>
      </c>
      <c r="H570" s="58"/>
      <c r="I570" s="94">
        <v>43752.635277777779</v>
      </c>
      <c r="J570" s="93">
        <v>983494.49</v>
      </c>
      <c r="K570" s="93">
        <v>1157052.3400000001</v>
      </c>
      <c r="L570" s="93">
        <v>983494.49</v>
      </c>
      <c r="M570" s="93">
        <v>173557.85</v>
      </c>
    </row>
    <row r="571" spans="1:13" x14ac:dyDescent="0.3">
      <c r="A571" s="91" t="s">
        <v>92</v>
      </c>
      <c r="B571" s="91" t="s">
        <v>92</v>
      </c>
      <c r="C571" s="91" t="s">
        <v>259</v>
      </c>
      <c r="D571" s="91" t="s">
        <v>94</v>
      </c>
      <c r="E571" s="92">
        <v>44916</v>
      </c>
      <c r="F571" s="92">
        <v>44592</v>
      </c>
      <c r="G571" s="92">
        <v>44699</v>
      </c>
      <c r="H571" s="58"/>
      <c r="I571" s="94">
        <v>44922.307106481479</v>
      </c>
      <c r="J571" s="93">
        <v>985125.88</v>
      </c>
      <c r="K571" s="93">
        <v>1158971.6200000001</v>
      </c>
      <c r="L571" s="93">
        <v>985125.88</v>
      </c>
      <c r="M571" s="93">
        <v>173845.74</v>
      </c>
    </row>
    <row r="572" spans="1:13" x14ac:dyDescent="0.3">
      <c r="A572" s="91" t="s">
        <v>92</v>
      </c>
      <c r="B572" s="91" t="s">
        <v>92</v>
      </c>
      <c r="C572" s="91" t="s">
        <v>197</v>
      </c>
      <c r="D572" s="91" t="s">
        <v>94</v>
      </c>
      <c r="E572" s="92">
        <v>43584</v>
      </c>
      <c r="F572" s="92">
        <v>42774</v>
      </c>
      <c r="G572" s="92">
        <v>43584</v>
      </c>
      <c r="H572" s="58"/>
      <c r="I572" s="94">
        <v>43595.503530092596</v>
      </c>
      <c r="J572" s="93">
        <v>989291.88</v>
      </c>
      <c r="K572" s="93">
        <v>1163872.8</v>
      </c>
      <c r="L572" s="93">
        <v>989291.88</v>
      </c>
      <c r="M572" s="93">
        <v>174580.92</v>
      </c>
    </row>
    <row r="573" spans="1:13" x14ac:dyDescent="0.3">
      <c r="A573" s="91" t="s">
        <v>92</v>
      </c>
      <c r="B573" s="91" t="s">
        <v>92</v>
      </c>
      <c r="C573" s="91" t="s">
        <v>192</v>
      </c>
      <c r="D573" s="91" t="s">
        <v>94</v>
      </c>
      <c r="E573" s="92">
        <v>44187</v>
      </c>
      <c r="F573" s="92">
        <v>43389</v>
      </c>
      <c r="G573" s="92">
        <v>43696</v>
      </c>
      <c r="H573" s="58"/>
      <c r="I573" s="94">
        <v>44263.333333333336</v>
      </c>
      <c r="J573" s="93">
        <v>989753.27</v>
      </c>
      <c r="K573" s="93">
        <v>1164415.6100000001</v>
      </c>
      <c r="L573" s="93">
        <v>989753.27</v>
      </c>
      <c r="M573" s="93">
        <v>174662.34</v>
      </c>
    </row>
    <row r="574" spans="1:13" x14ac:dyDescent="0.3">
      <c r="A574" s="91" t="s">
        <v>1286</v>
      </c>
      <c r="B574" s="91" t="s">
        <v>1286</v>
      </c>
      <c r="C574" s="91" t="s">
        <v>1296</v>
      </c>
      <c r="D574" s="91" t="s">
        <v>94</v>
      </c>
      <c r="E574" s="92">
        <v>44172</v>
      </c>
      <c r="F574" s="92">
        <v>44169</v>
      </c>
      <c r="G574" s="92">
        <v>44169</v>
      </c>
      <c r="H574" s="58"/>
      <c r="I574" s="94">
        <v>44340.57739583333</v>
      </c>
      <c r="J574" s="93">
        <v>989876</v>
      </c>
      <c r="K574" s="93">
        <v>1164560</v>
      </c>
      <c r="L574" s="93">
        <v>989876</v>
      </c>
      <c r="M574" s="93">
        <v>174684</v>
      </c>
    </row>
    <row r="575" spans="1:13" x14ac:dyDescent="0.3">
      <c r="A575" s="91" t="s">
        <v>544</v>
      </c>
      <c r="B575" s="91" t="s">
        <v>578</v>
      </c>
      <c r="C575" s="91" t="s">
        <v>597</v>
      </c>
      <c r="D575" s="91" t="s">
        <v>94</v>
      </c>
      <c r="E575" s="92">
        <v>43840</v>
      </c>
      <c r="F575" s="92">
        <v>42990</v>
      </c>
      <c r="G575" s="92">
        <v>43628</v>
      </c>
      <c r="H575" s="58"/>
      <c r="I575" s="94">
        <v>44006.599907407406</v>
      </c>
      <c r="J575" s="93">
        <v>1107200.1000000001</v>
      </c>
      <c r="K575" s="93">
        <v>1165473.79</v>
      </c>
      <c r="L575" s="93">
        <v>990652.72</v>
      </c>
      <c r="M575" s="93">
        <v>58273.69</v>
      </c>
    </row>
    <row r="576" spans="1:13" x14ac:dyDescent="0.3">
      <c r="A576" s="91" t="s">
        <v>993</v>
      </c>
      <c r="B576" s="91" t="s">
        <v>1011</v>
      </c>
      <c r="C576" s="91" t="s">
        <v>1049</v>
      </c>
      <c r="D576" s="91" t="s">
        <v>94</v>
      </c>
      <c r="E576" s="58"/>
      <c r="F576" s="92">
        <v>42503</v>
      </c>
      <c r="G576" s="92">
        <v>43556</v>
      </c>
      <c r="H576" s="58"/>
      <c r="I576" s="94">
        <v>43773.578194444446</v>
      </c>
      <c r="J576" s="93">
        <v>992025.38</v>
      </c>
      <c r="K576" s="93">
        <v>1167088.68</v>
      </c>
      <c r="L576" s="93">
        <v>992025.38</v>
      </c>
      <c r="M576" s="93">
        <v>175063.3</v>
      </c>
    </row>
    <row r="577" spans="1:13" x14ac:dyDescent="0.3">
      <c r="A577" s="91" t="s">
        <v>92</v>
      </c>
      <c r="B577" s="91" t="s">
        <v>92</v>
      </c>
      <c r="C577" s="91" t="s">
        <v>231</v>
      </c>
      <c r="D577" s="91" t="s">
        <v>94</v>
      </c>
      <c r="E577" s="58"/>
      <c r="F577" s="92">
        <v>42755</v>
      </c>
      <c r="G577" s="92">
        <v>43592</v>
      </c>
      <c r="H577" s="58"/>
      <c r="I577" s="83"/>
      <c r="J577" s="93">
        <v>993283.26</v>
      </c>
      <c r="K577" s="93">
        <v>1168568.54</v>
      </c>
      <c r="L577" s="93">
        <v>993283.26</v>
      </c>
      <c r="M577" s="93">
        <v>175285.28</v>
      </c>
    </row>
    <row r="578" spans="1:13" x14ac:dyDescent="0.3">
      <c r="A578" s="91" t="s">
        <v>1151</v>
      </c>
      <c r="B578" s="91" t="s">
        <v>1173</v>
      </c>
      <c r="C578" s="91" t="s">
        <v>1235</v>
      </c>
      <c r="D578" s="91" t="s">
        <v>94</v>
      </c>
      <c r="E578" s="92">
        <v>43846</v>
      </c>
      <c r="F578" s="92">
        <v>43143</v>
      </c>
      <c r="G578" s="92">
        <v>43684</v>
      </c>
      <c r="H578" s="58"/>
      <c r="I578" s="94">
        <v>45113.615567129629</v>
      </c>
      <c r="J578" s="93">
        <v>1113209.94</v>
      </c>
      <c r="K578" s="93">
        <v>1171799.94</v>
      </c>
      <c r="L578" s="93">
        <v>996029.95</v>
      </c>
      <c r="M578" s="93">
        <v>58590</v>
      </c>
    </row>
    <row r="579" spans="1:13" x14ac:dyDescent="0.3">
      <c r="A579" s="91" t="s">
        <v>773</v>
      </c>
      <c r="B579" s="91" t="s">
        <v>773</v>
      </c>
      <c r="C579" s="91" t="s">
        <v>782</v>
      </c>
      <c r="D579" s="91" t="s">
        <v>94</v>
      </c>
      <c r="E579" s="58"/>
      <c r="F579" s="92">
        <v>42915</v>
      </c>
      <c r="G579" s="92">
        <v>43707</v>
      </c>
      <c r="H579" s="58"/>
      <c r="I579" s="83"/>
      <c r="J579" s="93">
        <v>998188.32</v>
      </c>
      <c r="K579" s="93">
        <v>1174339.2</v>
      </c>
      <c r="L579" s="93">
        <v>998188.32</v>
      </c>
      <c r="M579" s="93">
        <v>176150.88</v>
      </c>
    </row>
    <row r="580" spans="1:13" x14ac:dyDescent="0.3">
      <c r="A580" s="91" t="s">
        <v>447</v>
      </c>
      <c r="B580" s="91" t="s">
        <v>448</v>
      </c>
      <c r="C580" s="91" t="s">
        <v>450</v>
      </c>
      <c r="D580" s="91" t="s">
        <v>94</v>
      </c>
      <c r="E580" s="92">
        <v>43985</v>
      </c>
      <c r="F580" s="92">
        <v>42683</v>
      </c>
      <c r="G580" s="92">
        <v>43622</v>
      </c>
      <c r="H580" s="58"/>
      <c r="I580" s="94">
        <v>43985.478506944448</v>
      </c>
      <c r="J580" s="93">
        <v>1056960.3600000001</v>
      </c>
      <c r="K580" s="93">
        <v>1174400.3999999999</v>
      </c>
      <c r="L580" s="93">
        <v>998240.34</v>
      </c>
      <c r="M580" s="93">
        <v>117440.04</v>
      </c>
    </row>
    <row r="581" spans="1:13" x14ac:dyDescent="0.3">
      <c r="A581" s="91" t="s">
        <v>773</v>
      </c>
      <c r="B581" s="91" t="s">
        <v>773</v>
      </c>
      <c r="C581" s="91" t="s">
        <v>786</v>
      </c>
      <c r="D581" s="91" t="s">
        <v>94</v>
      </c>
      <c r="E581" s="92">
        <v>44831</v>
      </c>
      <c r="F581" s="92">
        <v>42936</v>
      </c>
      <c r="G581" s="92">
        <v>43651</v>
      </c>
      <c r="H581" s="58"/>
      <c r="I581" s="94">
        <v>44831.562465277777</v>
      </c>
      <c r="J581" s="93">
        <v>999445.21</v>
      </c>
      <c r="K581" s="93">
        <v>1175817.8899999999</v>
      </c>
      <c r="L581" s="93">
        <v>999445.21</v>
      </c>
      <c r="M581" s="93">
        <v>176372.68</v>
      </c>
    </row>
    <row r="582" spans="1:13" x14ac:dyDescent="0.3">
      <c r="A582" s="91" t="s">
        <v>1151</v>
      </c>
      <c r="B582" s="91" t="s">
        <v>1173</v>
      </c>
      <c r="C582" s="91" t="s">
        <v>1275</v>
      </c>
      <c r="D582" s="91" t="s">
        <v>94</v>
      </c>
      <c r="E582" s="92">
        <v>45012</v>
      </c>
      <c r="F582" s="92">
        <v>44183</v>
      </c>
      <c r="G582" s="92">
        <v>44183</v>
      </c>
      <c r="H582" s="58"/>
      <c r="I582" s="94">
        <v>45012.412326388891</v>
      </c>
      <c r="J582" s="93">
        <v>1117133.02</v>
      </c>
      <c r="K582" s="93">
        <v>1175929.5</v>
      </c>
      <c r="L582" s="93">
        <v>999540.07</v>
      </c>
      <c r="M582" s="93">
        <v>58796.480000000003</v>
      </c>
    </row>
    <row r="583" spans="1:13" x14ac:dyDescent="0.3">
      <c r="A583" s="91" t="s">
        <v>932</v>
      </c>
      <c r="B583" s="91" t="s">
        <v>932</v>
      </c>
      <c r="C583" s="91" t="s">
        <v>946</v>
      </c>
      <c r="D583" s="91" t="s">
        <v>94</v>
      </c>
      <c r="E583" s="92">
        <v>43735</v>
      </c>
      <c r="F583" s="92">
        <v>43025</v>
      </c>
      <c r="G583" s="92">
        <v>43735</v>
      </c>
      <c r="H583" s="58"/>
      <c r="I583" s="94">
        <v>43735.522719907407</v>
      </c>
      <c r="J583" s="93">
        <v>1124242.01</v>
      </c>
      <c r="K583" s="93">
        <v>1183412.6399999999</v>
      </c>
      <c r="L583" s="93">
        <v>1005900.74</v>
      </c>
      <c r="M583" s="93">
        <v>59170.63</v>
      </c>
    </row>
    <row r="584" spans="1:13" x14ac:dyDescent="0.3">
      <c r="A584" s="91" t="s">
        <v>773</v>
      </c>
      <c r="B584" s="91" t="s">
        <v>773</v>
      </c>
      <c r="C584" s="91" t="s">
        <v>864</v>
      </c>
      <c r="D584" s="91" t="s">
        <v>94</v>
      </c>
      <c r="E584" s="92">
        <v>43878</v>
      </c>
      <c r="F584" s="92">
        <v>42944</v>
      </c>
      <c r="G584" s="92">
        <v>43763</v>
      </c>
      <c r="H584" s="58"/>
      <c r="I584" s="94">
        <v>43878.500636574077</v>
      </c>
      <c r="J584" s="93">
        <v>1006536</v>
      </c>
      <c r="K584" s="93">
        <v>1184160</v>
      </c>
      <c r="L584" s="93">
        <v>1006536</v>
      </c>
      <c r="M584" s="93">
        <v>177624</v>
      </c>
    </row>
    <row r="585" spans="1:13" x14ac:dyDescent="0.3">
      <c r="A585" s="91" t="s">
        <v>280</v>
      </c>
      <c r="B585" s="91" t="s">
        <v>281</v>
      </c>
      <c r="C585" s="91" t="s">
        <v>337</v>
      </c>
      <c r="D585" s="91" t="s">
        <v>94</v>
      </c>
      <c r="E585" s="92">
        <v>43551</v>
      </c>
      <c r="F585" s="92">
        <v>42695</v>
      </c>
      <c r="G585" s="92">
        <v>43551</v>
      </c>
      <c r="H585" s="58"/>
      <c r="I585" s="94">
        <v>43551.614351851851</v>
      </c>
      <c r="J585" s="93">
        <v>1125265.55</v>
      </c>
      <c r="K585" s="93">
        <v>1184490.05</v>
      </c>
      <c r="L585" s="93">
        <v>1006816.54</v>
      </c>
      <c r="M585" s="93">
        <v>59224.5</v>
      </c>
    </row>
    <row r="586" spans="1:13" x14ac:dyDescent="0.3">
      <c r="A586" s="91" t="s">
        <v>773</v>
      </c>
      <c r="B586" s="91" t="s">
        <v>773</v>
      </c>
      <c r="C586" s="91" t="s">
        <v>827</v>
      </c>
      <c r="D586" s="91" t="s">
        <v>94</v>
      </c>
      <c r="E586" s="92">
        <v>44617</v>
      </c>
      <c r="F586" s="92">
        <v>42923</v>
      </c>
      <c r="G586" s="92">
        <v>43647</v>
      </c>
      <c r="H586" s="58"/>
      <c r="I586" s="94">
        <v>44617.568680555552</v>
      </c>
      <c r="J586" s="93">
        <v>1009369.11</v>
      </c>
      <c r="K586" s="93">
        <v>1187493.07</v>
      </c>
      <c r="L586" s="93">
        <v>1009369.11</v>
      </c>
      <c r="M586" s="93">
        <v>178123.96</v>
      </c>
    </row>
    <row r="587" spans="1:13" x14ac:dyDescent="0.3">
      <c r="A587" s="91" t="s">
        <v>993</v>
      </c>
      <c r="B587" s="91" t="s">
        <v>1011</v>
      </c>
      <c r="C587" s="91" t="s">
        <v>1028</v>
      </c>
      <c r="D587" s="91" t="s">
        <v>94</v>
      </c>
      <c r="E587" s="58"/>
      <c r="F587" s="92">
        <v>42489</v>
      </c>
      <c r="G587" s="92">
        <v>43573</v>
      </c>
      <c r="H587" s="58"/>
      <c r="I587" s="83"/>
      <c r="J587" s="93">
        <v>1010985.44</v>
      </c>
      <c r="K587" s="93">
        <v>1189394.6299999999</v>
      </c>
      <c r="L587" s="93">
        <v>1010985.44</v>
      </c>
      <c r="M587" s="93">
        <v>178409.19</v>
      </c>
    </row>
    <row r="588" spans="1:13" x14ac:dyDescent="0.3">
      <c r="A588" s="91" t="s">
        <v>1151</v>
      </c>
      <c r="B588" s="91" t="s">
        <v>1173</v>
      </c>
      <c r="C588" s="91" t="s">
        <v>1267</v>
      </c>
      <c r="D588" s="91" t="s">
        <v>94</v>
      </c>
      <c r="E588" s="92">
        <v>44873</v>
      </c>
      <c r="F588" s="92">
        <v>44175</v>
      </c>
      <c r="G588" s="92">
        <v>44175</v>
      </c>
      <c r="H588" s="58"/>
      <c r="I588" s="94">
        <v>44874.374016203707</v>
      </c>
      <c r="J588" s="93">
        <v>1130298.6000000001</v>
      </c>
      <c r="K588" s="93">
        <v>1189788</v>
      </c>
      <c r="L588" s="93">
        <v>1011319.8</v>
      </c>
      <c r="M588" s="93">
        <v>59489.4</v>
      </c>
    </row>
    <row r="589" spans="1:13" x14ac:dyDescent="0.3">
      <c r="A589" s="91" t="s">
        <v>280</v>
      </c>
      <c r="B589" s="91" t="s">
        <v>281</v>
      </c>
      <c r="C589" s="91" t="s">
        <v>351</v>
      </c>
      <c r="D589" s="91" t="s">
        <v>94</v>
      </c>
      <c r="E589" s="92">
        <v>43592</v>
      </c>
      <c r="F589" s="92">
        <v>42699</v>
      </c>
      <c r="G589" s="92">
        <v>43592</v>
      </c>
      <c r="H589" s="58"/>
      <c r="I589" s="94">
        <v>43592.497627314813</v>
      </c>
      <c r="J589" s="93">
        <v>1133471.29</v>
      </c>
      <c r="K589" s="93">
        <v>1193127.67</v>
      </c>
      <c r="L589" s="93">
        <v>1014158.52</v>
      </c>
      <c r="M589" s="93">
        <v>59656.38</v>
      </c>
    </row>
    <row r="590" spans="1:13" x14ac:dyDescent="0.3">
      <c r="A590" s="91" t="s">
        <v>1151</v>
      </c>
      <c r="B590" s="91" t="s">
        <v>1152</v>
      </c>
      <c r="C590" s="91" t="s">
        <v>1153</v>
      </c>
      <c r="D590" s="91" t="s">
        <v>94</v>
      </c>
      <c r="E590" s="92">
        <v>44524</v>
      </c>
      <c r="F590" s="92">
        <v>42892</v>
      </c>
      <c r="G590" s="92">
        <v>43665</v>
      </c>
      <c r="H590" s="58"/>
      <c r="I590" s="94">
        <v>44657.312268518515</v>
      </c>
      <c r="J590" s="93">
        <v>1017403.98</v>
      </c>
      <c r="K590" s="93">
        <v>1196945.8600000001</v>
      </c>
      <c r="L590" s="93">
        <v>1017403.98</v>
      </c>
      <c r="M590" s="93">
        <v>179541.88</v>
      </c>
    </row>
    <row r="591" spans="1:13" x14ac:dyDescent="0.3">
      <c r="A591" s="91" t="s">
        <v>993</v>
      </c>
      <c r="B591" s="91" t="s">
        <v>1011</v>
      </c>
      <c r="C591" s="91" t="s">
        <v>1080</v>
      </c>
      <c r="D591" s="91" t="s">
        <v>94</v>
      </c>
      <c r="E591" s="58"/>
      <c r="F591" s="92">
        <v>42808</v>
      </c>
      <c r="G591" s="92">
        <v>43637</v>
      </c>
      <c r="H591" s="58"/>
      <c r="I591" s="83"/>
      <c r="J591" s="93">
        <v>1137194.96</v>
      </c>
      <c r="K591" s="93">
        <v>1197047.33</v>
      </c>
      <c r="L591" s="93">
        <v>1017490.23</v>
      </c>
      <c r="M591" s="93">
        <v>59852.37</v>
      </c>
    </row>
    <row r="592" spans="1:13" x14ac:dyDescent="0.3">
      <c r="A592" s="91" t="s">
        <v>773</v>
      </c>
      <c r="B592" s="91" t="s">
        <v>773</v>
      </c>
      <c r="C592" s="91" t="s">
        <v>910</v>
      </c>
      <c r="D592" s="91" t="s">
        <v>94</v>
      </c>
      <c r="E592" s="92">
        <v>44060</v>
      </c>
      <c r="F592" s="92">
        <v>42947</v>
      </c>
      <c r="G592" s="92">
        <v>43651</v>
      </c>
      <c r="H592" s="58"/>
      <c r="I592" s="94">
        <v>44273.392870370371</v>
      </c>
      <c r="J592" s="93">
        <v>1020670.34</v>
      </c>
      <c r="K592" s="93">
        <v>1200788.6399999999</v>
      </c>
      <c r="L592" s="93">
        <v>1020670.34</v>
      </c>
      <c r="M592" s="93">
        <v>180118.3</v>
      </c>
    </row>
    <row r="593" spans="1:13" x14ac:dyDescent="0.3">
      <c r="A593" s="91" t="s">
        <v>773</v>
      </c>
      <c r="B593" s="91" t="s">
        <v>773</v>
      </c>
      <c r="C593" s="91" t="s">
        <v>814</v>
      </c>
      <c r="D593" s="91" t="s">
        <v>94</v>
      </c>
      <c r="E593" s="58"/>
      <c r="F593" s="92">
        <v>42944</v>
      </c>
      <c r="G593" s="92">
        <v>43557</v>
      </c>
      <c r="H593" s="58"/>
      <c r="I593" s="83"/>
      <c r="J593" s="93">
        <v>1022321.52</v>
      </c>
      <c r="K593" s="93">
        <v>1202731.2</v>
      </c>
      <c r="L593" s="93">
        <v>1022321.52</v>
      </c>
      <c r="M593" s="93">
        <v>180409.68</v>
      </c>
    </row>
    <row r="594" spans="1:13" x14ac:dyDescent="0.3">
      <c r="A594" s="91" t="s">
        <v>280</v>
      </c>
      <c r="B594" s="91" t="s">
        <v>281</v>
      </c>
      <c r="C594" s="91" t="s">
        <v>339</v>
      </c>
      <c r="D594" s="91" t="s">
        <v>94</v>
      </c>
      <c r="E594" s="92">
        <v>43874</v>
      </c>
      <c r="F594" s="92">
        <v>42671</v>
      </c>
      <c r="G594" s="92">
        <v>43584</v>
      </c>
      <c r="H594" s="58"/>
      <c r="I594" s="94">
        <v>43874.550115740742</v>
      </c>
      <c r="J594" s="93">
        <v>1142964</v>
      </c>
      <c r="K594" s="93">
        <v>1203120</v>
      </c>
      <c r="L594" s="93">
        <v>1022652</v>
      </c>
      <c r="M594" s="93">
        <v>60156</v>
      </c>
    </row>
    <row r="595" spans="1:13" x14ac:dyDescent="0.3">
      <c r="A595" s="91" t="s">
        <v>92</v>
      </c>
      <c r="B595" s="91" t="s">
        <v>92</v>
      </c>
      <c r="C595" s="91" t="s">
        <v>199</v>
      </c>
      <c r="D595" s="91" t="s">
        <v>94</v>
      </c>
      <c r="E595" s="92">
        <v>44531</v>
      </c>
      <c r="F595" s="92">
        <v>44525</v>
      </c>
      <c r="G595" s="92">
        <v>44525</v>
      </c>
      <c r="H595" s="58"/>
      <c r="I595" s="94">
        <v>44531.51185185185</v>
      </c>
      <c r="J595" s="93">
        <v>1023545.97</v>
      </c>
      <c r="K595" s="93">
        <v>1204171.73</v>
      </c>
      <c r="L595" s="93">
        <v>1023545.97</v>
      </c>
      <c r="M595" s="93">
        <v>180625.76</v>
      </c>
    </row>
    <row r="596" spans="1:13" x14ac:dyDescent="0.3">
      <c r="A596" s="91" t="s">
        <v>92</v>
      </c>
      <c r="B596" s="91" t="s">
        <v>92</v>
      </c>
      <c r="C596" s="91" t="s">
        <v>164</v>
      </c>
      <c r="D596" s="91" t="s">
        <v>94</v>
      </c>
      <c r="E596" s="92">
        <v>44958</v>
      </c>
      <c r="F596" s="92">
        <v>44637</v>
      </c>
      <c r="G596" s="92">
        <v>44637</v>
      </c>
      <c r="H596" s="58"/>
      <c r="I596" s="94">
        <v>44958.599270833336</v>
      </c>
      <c r="J596" s="93">
        <v>1027841.56</v>
      </c>
      <c r="K596" s="93">
        <v>1209225.3700000001</v>
      </c>
      <c r="L596" s="93">
        <v>1027841.56</v>
      </c>
      <c r="M596" s="93">
        <v>181383.81</v>
      </c>
    </row>
    <row r="597" spans="1:13" x14ac:dyDescent="0.3">
      <c r="A597" s="91" t="s">
        <v>1151</v>
      </c>
      <c r="B597" s="91" t="s">
        <v>1173</v>
      </c>
      <c r="C597" s="91" t="s">
        <v>1229</v>
      </c>
      <c r="D597" s="91" t="s">
        <v>94</v>
      </c>
      <c r="E597" s="92">
        <v>44266</v>
      </c>
      <c r="F597" s="92">
        <v>43145</v>
      </c>
      <c r="G597" s="92">
        <v>43684</v>
      </c>
      <c r="H597" s="58"/>
      <c r="I597" s="94">
        <v>44390.503263888888</v>
      </c>
      <c r="J597" s="93">
        <v>1149770.0900000001</v>
      </c>
      <c r="K597" s="93">
        <v>1210284.31</v>
      </c>
      <c r="L597" s="93">
        <v>1028741.66</v>
      </c>
      <c r="M597" s="93">
        <v>60514.22</v>
      </c>
    </row>
    <row r="598" spans="1:13" x14ac:dyDescent="0.3">
      <c r="A598" s="91" t="s">
        <v>773</v>
      </c>
      <c r="B598" s="91" t="s">
        <v>773</v>
      </c>
      <c r="C598" s="91" t="s">
        <v>779</v>
      </c>
      <c r="D598" s="91" t="s">
        <v>94</v>
      </c>
      <c r="E598" s="92">
        <v>44309</v>
      </c>
      <c r="F598" s="92">
        <v>42944</v>
      </c>
      <c r="G598" s="92">
        <v>43675</v>
      </c>
      <c r="H598" s="58"/>
      <c r="I598" s="94">
        <v>44309.368356481478</v>
      </c>
      <c r="J598" s="93">
        <v>1029602.85</v>
      </c>
      <c r="K598" s="93">
        <v>1211297.47</v>
      </c>
      <c r="L598" s="93">
        <v>1029602.85</v>
      </c>
      <c r="M598" s="93">
        <v>181694.62</v>
      </c>
    </row>
    <row r="599" spans="1:13" x14ac:dyDescent="0.3">
      <c r="A599" s="91" t="s">
        <v>773</v>
      </c>
      <c r="B599" s="91" t="s">
        <v>773</v>
      </c>
      <c r="C599" s="91" t="s">
        <v>896</v>
      </c>
      <c r="D599" s="91" t="s">
        <v>94</v>
      </c>
      <c r="E599" s="92">
        <v>43599</v>
      </c>
      <c r="F599" s="92">
        <v>42937</v>
      </c>
      <c r="G599" s="92">
        <v>42937</v>
      </c>
      <c r="H599" s="58"/>
      <c r="I599" s="94">
        <v>44036.674097222225</v>
      </c>
      <c r="J599" s="93">
        <v>1034349.52</v>
      </c>
      <c r="K599" s="93">
        <v>1216881.79</v>
      </c>
      <c r="L599" s="93">
        <v>1034349.52</v>
      </c>
      <c r="M599" s="93">
        <v>182532.27</v>
      </c>
    </row>
    <row r="600" spans="1:13" x14ac:dyDescent="0.3">
      <c r="A600" s="91" t="s">
        <v>280</v>
      </c>
      <c r="B600" s="91" t="s">
        <v>281</v>
      </c>
      <c r="C600" s="91" t="s">
        <v>372</v>
      </c>
      <c r="D600" s="91" t="s">
        <v>94</v>
      </c>
      <c r="E600" s="92">
        <v>43545</v>
      </c>
      <c r="F600" s="92">
        <v>42670</v>
      </c>
      <c r="G600" s="92">
        <v>43543</v>
      </c>
      <c r="H600" s="58"/>
      <c r="I600" s="94">
        <v>43545.500081018516</v>
      </c>
      <c r="J600" s="93">
        <v>1157487.03</v>
      </c>
      <c r="K600" s="93">
        <v>1218407.3999999999</v>
      </c>
      <c r="L600" s="93">
        <v>1035646.29</v>
      </c>
      <c r="M600" s="93">
        <v>60920.37</v>
      </c>
    </row>
    <row r="601" spans="1:13" x14ac:dyDescent="0.3">
      <c r="A601" s="91" t="s">
        <v>773</v>
      </c>
      <c r="B601" s="91" t="s">
        <v>773</v>
      </c>
      <c r="C601" s="91" t="s">
        <v>811</v>
      </c>
      <c r="D601" s="91" t="s">
        <v>94</v>
      </c>
      <c r="E601" s="92">
        <v>44112</v>
      </c>
      <c r="F601" s="92">
        <v>42955</v>
      </c>
      <c r="G601" s="92">
        <v>43678</v>
      </c>
      <c r="H601" s="58"/>
      <c r="I601" s="94">
        <v>44273.371666666666</v>
      </c>
      <c r="J601" s="93">
        <v>1042132.57</v>
      </c>
      <c r="K601" s="93">
        <v>1226038.32</v>
      </c>
      <c r="L601" s="93">
        <v>1042132.57</v>
      </c>
      <c r="M601" s="93">
        <v>183905.75</v>
      </c>
    </row>
    <row r="602" spans="1:13" x14ac:dyDescent="0.3">
      <c r="A602" s="91" t="s">
        <v>993</v>
      </c>
      <c r="B602" s="91" t="s">
        <v>1011</v>
      </c>
      <c r="C602" s="91" t="s">
        <v>1320</v>
      </c>
      <c r="D602" s="91" t="s">
        <v>94</v>
      </c>
      <c r="E602" s="92">
        <v>45147</v>
      </c>
      <c r="F602" s="92">
        <v>43812</v>
      </c>
      <c r="G602" s="92">
        <v>45104</v>
      </c>
      <c r="H602" s="58"/>
      <c r="I602" s="94">
        <v>45147.434733796297</v>
      </c>
      <c r="J602" s="93">
        <v>1168500</v>
      </c>
      <c r="K602" s="93">
        <v>1230000</v>
      </c>
      <c r="L602" s="93">
        <v>1045500</v>
      </c>
      <c r="M602" s="93">
        <v>61500</v>
      </c>
    </row>
    <row r="603" spans="1:13" x14ac:dyDescent="0.3">
      <c r="A603" s="91" t="s">
        <v>1151</v>
      </c>
      <c r="B603" s="91" t="s">
        <v>1173</v>
      </c>
      <c r="C603" s="91" t="s">
        <v>1254</v>
      </c>
      <c r="D603" s="91" t="s">
        <v>94</v>
      </c>
      <c r="E603" s="92">
        <v>44175</v>
      </c>
      <c r="F603" s="92">
        <v>43152</v>
      </c>
      <c r="G603" s="92">
        <v>44158</v>
      </c>
      <c r="H603" s="58"/>
      <c r="I603" s="94">
        <v>44300.370370370372</v>
      </c>
      <c r="J603" s="93">
        <v>1168526.68</v>
      </c>
      <c r="K603" s="93">
        <v>1230028.08</v>
      </c>
      <c r="L603" s="93">
        <v>1045523.87</v>
      </c>
      <c r="M603" s="93">
        <v>61501.4</v>
      </c>
    </row>
    <row r="604" spans="1:13" x14ac:dyDescent="0.3">
      <c r="A604" s="91" t="s">
        <v>773</v>
      </c>
      <c r="B604" s="91" t="s">
        <v>773</v>
      </c>
      <c r="C604" s="91" t="s">
        <v>891</v>
      </c>
      <c r="D604" s="91" t="s">
        <v>94</v>
      </c>
      <c r="E604" s="92">
        <v>44077</v>
      </c>
      <c r="F604" s="92">
        <v>42937</v>
      </c>
      <c r="G604" s="92">
        <v>43675</v>
      </c>
      <c r="H604" s="58"/>
      <c r="I604" s="94">
        <v>44077.602118055554</v>
      </c>
      <c r="J604" s="93">
        <v>1045950.84</v>
      </c>
      <c r="K604" s="93">
        <v>1230530.3999999999</v>
      </c>
      <c r="L604" s="93">
        <v>1045950.84</v>
      </c>
      <c r="M604" s="93">
        <v>184579.56</v>
      </c>
    </row>
    <row r="605" spans="1:13" x14ac:dyDescent="0.3">
      <c r="A605" s="91" t="s">
        <v>92</v>
      </c>
      <c r="B605" s="91" t="s">
        <v>92</v>
      </c>
      <c r="C605" s="91" t="s">
        <v>158</v>
      </c>
      <c r="D605" s="91" t="s">
        <v>94</v>
      </c>
      <c r="E605" s="92">
        <v>45023</v>
      </c>
      <c r="F605" s="92">
        <v>44708</v>
      </c>
      <c r="G605" s="92">
        <v>44708</v>
      </c>
      <c r="H605" s="58"/>
      <c r="I605" s="94">
        <v>45044.358912037038</v>
      </c>
      <c r="J605" s="93">
        <v>1046640.51</v>
      </c>
      <c r="K605" s="93">
        <v>1231341.78</v>
      </c>
      <c r="L605" s="93">
        <v>1046640.51</v>
      </c>
      <c r="M605" s="93">
        <v>184701.27</v>
      </c>
    </row>
    <row r="606" spans="1:13" x14ac:dyDescent="0.3">
      <c r="A606" s="91" t="s">
        <v>773</v>
      </c>
      <c r="B606" s="91" t="s">
        <v>773</v>
      </c>
      <c r="C606" s="91" t="s">
        <v>890</v>
      </c>
      <c r="D606" s="91" t="s">
        <v>94</v>
      </c>
      <c r="E606" s="92">
        <v>43690</v>
      </c>
      <c r="F606" s="92">
        <v>43068</v>
      </c>
      <c r="G606" s="92">
        <v>43678</v>
      </c>
      <c r="H606" s="58"/>
      <c r="I606" s="94">
        <v>43957.354930555557</v>
      </c>
      <c r="J606" s="93">
        <v>1047315.6</v>
      </c>
      <c r="K606" s="93">
        <v>1232136</v>
      </c>
      <c r="L606" s="93">
        <v>1047315.6</v>
      </c>
      <c r="M606" s="93">
        <v>184820.4</v>
      </c>
    </row>
    <row r="607" spans="1:13" x14ac:dyDescent="0.3">
      <c r="A607" s="91" t="s">
        <v>773</v>
      </c>
      <c r="B607" s="91" t="s">
        <v>773</v>
      </c>
      <c r="C607" s="91" t="s">
        <v>774</v>
      </c>
      <c r="D607" s="91" t="s">
        <v>94</v>
      </c>
      <c r="E607" s="92">
        <v>43732</v>
      </c>
      <c r="F607" s="92">
        <v>42940</v>
      </c>
      <c r="G607" s="92">
        <v>43675</v>
      </c>
      <c r="H607" s="58"/>
      <c r="I607" s="94">
        <v>43732.65488425926</v>
      </c>
      <c r="J607" s="93">
        <v>1048988.32</v>
      </c>
      <c r="K607" s="93">
        <v>1234103.8999999999</v>
      </c>
      <c r="L607" s="93">
        <v>1048988.32</v>
      </c>
      <c r="M607" s="93">
        <v>185115.58</v>
      </c>
    </row>
    <row r="608" spans="1:13" x14ac:dyDescent="0.3">
      <c r="A608" s="91" t="s">
        <v>474</v>
      </c>
      <c r="B608" s="91" t="s">
        <v>497</v>
      </c>
      <c r="C608" s="91" t="s">
        <v>537</v>
      </c>
      <c r="D608" s="91" t="s">
        <v>94</v>
      </c>
      <c r="E608" s="92">
        <v>43041</v>
      </c>
      <c r="F608" s="92">
        <v>42356</v>
      </c>
      <c r="G608" s="92">
        <v>42479</v>
      </c>
      <c r="H608" s="58"/>
      <c r="I608" s="94">
        <v>43199.819004629629</v>
      </c>
      <c r="J608" s="93">
        <v>1235917.98</v>
      </c>
      <c r="K608" s="93">
        <v>1235917.98</v>
      </c>
      <c r="L608" s="93">
        <v>1050530.28</v>
      </c>
      <c r="M608" s="93">
        <v>0</v>
      </c>
    </row>
    <row r="609" spans="1:13" x14ac:dyDescent="0.3">
      <c r="A609" s="91" t="s">
        <v>773</v>
      </c>
      <c r="B609" s="91" t="s">
        <v>773</v>
      </c>
      <c r="C609" s="91" t="s">
        <v>818</v>
      </c>
      <c r="D609" s="91" t="s">
        <v>94</v>
      </c>
      <c r="E609" s="92">
        <v>45022</v>
      </c>
      <c r="F609" s="92">
        <v>43965</v>
      </c>
      <c r="G609" s="92">
        <v>43965</v>
      </c>
      <c r="H609" s="58"/>
      <c r="I609" s="94">
        <v>45022.601620370369</v>
      </c>
      <c r="J609" s="93">
        <v>1051043.45</v>
      </c>
      <c r="K609" s="93">
        <v>1236521.7</v>
      </c>
      <c r="L609" s="93">
        <v>1051043.45</v>
      </c>
      <c r="M609" s="93">
        <v>185478.25</v>
      </c>
    </row>
    <row r="610" spans="1:13" x14ac:dyDescent="0.3">
      <c r="A610" s="91" t="s">
        <v>92</v>
      </c>
      <c r="B610" s="91" t="s">
        <v>92</v>
      </c>
      <c r="C610" s="91" t="s">
        <v>95</v>
      </c>
      <c r="D610" s="91" t="s">
        <v>94</v>
      </c>
      <c r="E610" s="92">
        <v>44994</v>
      </c>
      <c r="F610" s="92">
        <v>44474</v>
      </c>
      <c r="G610" s="92">
        <v>44474</v>
      </c>
      <c r="H610" s="58"/>
      <c r="I610" s="94">
        <v>45028.543240740742</v>
      </c>
      <c r="J610" s="93">
        <v>1051152.29</v>
      </c>
      <c r="K610" s="93">
        <v>1236649.75</v>
      </c>
      <c r="L610" s="93">
        <v>1051152.29</v>
      </c>
      <c r="M610" s="93">
        <v>185497.46</v>
      </c>
    </row>
    <row r="611" spans="1:13" x14ac:dyDescent="0.3">
      <c r="A611" s="91" t="s">
        <v>92</v>
      </c>
      <c r="B611" s="91" t="s">
        <v>92</v>
      </c>
      <c r="C611" s="91" t="s">
        <v>190</v>
      </c>
      <c r="D611" s="91" t="s">
        <v>94</v>
      </c>
      <c r="E611" s="92">
        <v>45022</v>
      </c>
      <c r="F611" s="92">
        <v>44488</v>
      </c>
      <c r="G611" s="92">
        <v>45009</v>
      </c>
      <c r="H611" s="58"/>
      <c r="I611" s="94">
        <v>45036.490162037036</v>
      </c>
      <c r="J611" s="93">
        <v>1052140.21</v>
      </c>
      <c r="K611" s="93">
        <v>1237812.01</v>
      </c>
      <c r="L611" s="93">
        <v>1052140.21</v>
      </c>
      <c r="M611" s="93">
        <v>185671.8</v>
      </c>
    </row>
    <row r="612" spans="1:13" x14ac:dyDescent="0.3">
      <c r="A612" s="91" t="s">
        <v>773</v>
      </c>
      <c r="B612" s="91" t="s">
        <v>773</v>
      </c>
      <c r="C612" s="91" t="s">
        <v>882</v>
      </c>
      <c r="D612" s="91" t="s">
        <v>94</v>
      </c>
      <c r="E612" s="92">
        <v>43896</v>
      </c>
      <c r="F612" s="92">
        <v>43007</v>
      </c>
      <c r="G612" s="92">
        <v>43892</v>
      </c>
      <c r="H612" s="58"/>
      <c r="I612" s="94">
        <v>44316.625300925924</v>
      </c>
      <c r="J612" s="93">
        <v>1053159.79</v>
      </c>
      <c r="K612" s="93">
        <v>1239011.52</v>
      </c>
      <c r="L612" s="93">
        <v>1053159.79</v>
      </c>
      <c r="M612" s="93">
        <v>185851.73</v>
      </c>
    </row>
    <row r="613" spans="1:13" x14ac:dyDescent="0.3">
      <c r="A613" s="91" t="s">
        <v>773</v>
      </c>
      <c r="B613" s="91" t="s">
        <v>773</v>
      </c>
      <c r="C613" s="91" t="s">
        <v>889</v>
      </c>
      <c r="D613" s="91" t="s">
        <v>94</v>
      </c>
      <c r="E613" s="92">
        <v>44201</v>
      </c>
      <c r="F613" s="92">
        <v>42961</v>
      </c>
      <c r="G613" s="92">
        <v>43795</v>
      </c>
      <c r="H613" s="58"/>
      <c r="I613" s="94">
        <v>45118.54787037037</v>
      </c>
      <c r="J613" s="93">
        <v>1054785.79</v>
      </c>
      <c r="K613" s="93">
        <v>1240924.46</v>
      </c>
      <c r="L613" s="93">
        <v>1054785.79</v>
      </c>
      <c r="M613" s="93">
        <v>186138.67</v>
      </c>
    </row>
    <row r="614" spans="1:13" x14ac:dyDescent="0.3">
      <c r="A614" s="91" t="s">
        <v>544</v>
      </c>
      <c r="B614" s="91" t="s">
        <v>578</v>
      </c>
      <c r="C614" s="91" t="s">
        <v>607</v>
      </c>
      <c r="D614" s="91" t="s">
        <v>94</v>
      </c>
      <c r="E614" s="92">
        <v>43725</v>
      </c>
      <c r="F614" s="92">
        <v>43089</v>
      </c>
      <c r="G614" s="92">
        <v>43637</v>
      </c>
      <c r="H614" s="58"/>
      <c r="I614" s="94">
        <v>43725.513726851852</v>
      </c>
      <c r="J614" s="93">
        <v>1184588.5900000001</v>
      </c>
      <c r="K614" s="93">
        <v>1246935.3600000001</v>
      </c>
      <c r="L614" s="93">
        <v>1059895.05</v>
      </c>
      <c r="M614" s="93">
        <v>62346.77</v>
      </c>
    </row>
    <row r="615" spans="1:13" x14ac:dyDescent="0.3">
      <c r="A615" s="91" t="s">
        <v>773</v>
      </c>
      <c r="B615" s="91" t="s">
        <v>773</v>
      </c>
      <c r="C615" s="91" t="s">
        <v>921</v>
      </c>
      <c r="D615" s="91" t="s">
        <v>94</v>
      </c>
      <c r="E615" s="92">
        <v>43745</v>
      </c>
      <c r="F615" s="92">
        <v>42927</v>
      </c>
      <c r="G615" s="92">
        <v>43683</v>
      </c>
      <c r="H615" s="58"/>
      <c r="I615" s="94">
        <v>43745.556504629632</v>
      </c>
      <c r="J615" s="93">
        <v>1060332.8400000001</v>
      </c>
      <c r="K615" s="93">
        <v>1247450.3999999999</v>
      </c>
      <c r="L615" s="93">
        <v>1060332.8400000001</v>
      </c>
      <c r="M615" s="93">
        <v>187117.56</v>
      </c>
    </row>
    <row r="616" spans="1:13" x14ac:dyDescent="0.3">
      <c r="A616" s="91" t="s">
        <v>932</v>
      </c>
      <c r="B616" s="91" t="s">
        <v>932</v>
      </c>
      <c r="C616" s="91" t="s">
        <v>957</v>
      </c>
      <c r="D616" s="91" t="s">
        <v>94</v>
      </c>
      <c r="E616" s="92">
        <v>43777</v>
      </c>
      <c r="F616" s="92">
        <v>43024</v>
      </c>
      <c r="G616" s="92">
        <v>43672</v>
      </c>
      <c r="H616" s="58"/>
      <c r="I616" s="94">
        <v>44141.341678240744</v>
      </c>
      <c r="J616" s="93">
        <v>1189620.73</v>
      </c>
      <c r="K616" s="93">
        <v>1252232.3500000001</v>
      </c>
      <c r="L616" s="93">
        <v>1064397.49</v>
      </c>
      <c r="M616" s="93">
        <v>62611.62</v>
      </c>
    </row>
    <row r="617" spans="1:13" x14ac:dyDescent="0.3">
      <c r="A617" s="91" t="s">
        <v>474</v>
      </c>
      <c r="B617" s="91" t="s">
        <v>497</v>
      </c>
      <c r="C617" s="91" t="s">
        <v>539</v>
      </c>
      <c r="D617" s="91" t="s">
        <v>94</v>
      </c>
      <c r="E617" s="92">
        <v>42646</v>
      </c>
      <c r="F617" s="92">
        <v>42356</v>
      </c>
      <c r="G617" s="92">
        <v>42473</v>
      </c>
      <c r="H617" s="58"/>
      <c r="I617" s="94">
        <v>43488.511516203704</v>
      </c>
      <c r="J617" s="93">
        <v>1254842</v>
      </c>
      <c r="K617" s="93">
        <v>1254842</v>
      </c>
      <c r="L617" s="93">
        <v>1066615.7</v>
      </c>
      <c r="M617" s="93">
        <v>0</v>
      </c>
    </row>
    <row r="618" spans="1:13" x14ac:dyDescent="0.3">
      <c r="A618" s="91" t="s">
        <v>773</v>
      </c>
      <c r="B618" s="91" t="s">
        <v>773</v>
      </c>
      <c r="C618" s="91" t="s">
        <v>788</v>
      </c>
      <c r="D618" s="91" t="s">
        <v>94</v>
      </c>
      <c r="E618" s="92">
        <v>44026</v>
      </c>
      <c r="F618" s="92">
        <v>42936</v>
      </c>
      <c r="G618" s="92">
        <v>43675</v>
      </c>
      <c r="H618" s="58"/>
      <c r="I618" s="94">
        <v>44026.413668981484</v>
      </c>
      <c r="J618" s="93">
        <v>1067216.8600000001</v>
      </c>
      <c r="K618" s="93">
        <v>1255549.25</v>
      </c>
      <c r="L618" s="93">
        <v>1067216.8600000001</v>
      </c>
      <c r="M618" s="93">
        <v>188332.39</v>
      </c>
    </row>
    <row r="619" spans="1:13" x14ac:dyDescent="0.3">
      <c r="A619" s="91" t="s">
        <v>544</v>
      </c>
      <c r="B619" s="91" t="s">
        <v>578</v>
      </c>
      <c r="C619" s="91" t="s">
        <v>586</v>
      </c>
      <c r="D619" s="91" t="s">
        <v>94</v>
      </c>
      <c r="E619" s="92">
        <v>43642</v>
      </c>
      <c r="F619" s="92">
        <v>42978</v>
      </c>
      <c r="G619" s="92">
        <v>43627</v>
      </c>
      <c r="H619" s="58"/>
      <c r="I619" s="94">
        <v>43643.545694444445</v>
      </c>
      <c r="J619" s="93">
        <v>1194784.75</v>
      </c>
      <c r="K619" s="93">
        <v>1257668.1599999999</v>
      </c>
      <c r="L619" s="93">
        <v>1069017.93</v>
      </c>
      <c r="M619" s="93">
        <v>62883.41</v>
      </c>
    </row>
    <row r="620" spans="1:13" x14ac:dyDescent="0.3">
      <c r="A620" s="91" t="s">
        <v>773</v>
      </c>
      <c r="B620" s="91" t="s">
        <v>773</v>
      </c>
      <c r="C620" s="91" t="s">
        <v>861</v>
      </c>
      <c r="D620" s="91" t="s">
        <v>94</v>
      </c>
      <c r="E620" s="92">
        <v>44019</v>
      </c>
      <c r="F620" s="92">
        <v>42991</v>
      </c>
      <c r="G620" s="92">
        <v>43685</v>
      </c>
      <c r="H620" s="58"/>
      <c r="I620" s="94">
        <v>44019.536770833336</v>
      </c>
      <c r="J620" s="93">
        <v>1070388</v>
      </c>
      <c r="K620" s="93">
        <v>1259280</v>
      </c>
      <c r="L620" s="93">
        <v>1070388</v>
      </c>
      <c r="M620" s="93">
        <v>188892</v>
      </c>
    </row>
    <row r="621" spans="1:13" x14ac:dyDescent="0.3">
      <c r="A621" s="91" t="s">
        <v>544</v>
      </c>
      <c r="B621" s="91" t="s">
        <v>578</v>
      </c>
      <c r="C621" s="91" t="s">
        <v>583</v>
      </c>
      <c r="D621" s="91" t="s">
        <v>94</v>
      </c>
      <c r="E621" s="92">
        <v>44012</v>
      </c>
      <c r="F621" s="92">
        <v>42978</v>
      </c>
      <c r="G621" s="92">
        <v>43628</v>
      </c>
      <c r="H621" s="58"/>
      <c r="I621" s="94">
        <v>44266.582939814813</v>
      </c>
      <c r="J621" s="93">
        <v>1196583.22</v>
      </c>
      <c r="K621" s="93">
        <v>1259561.28</v>
      </c>
      <c r="L621" s="93">
        <v>1070627.0900000001</v>
      </c>
      <c r="M621" s="93">
        <v>62978.06</v>
      </c>
    </row>
    <row r="622" spans="1:13" x14ac:dyDescent="0.3">
      <c r="A622" s="91" t="s">
        <v>544</v>
      </c>
      <c r="B622" s="91" t="s">
        <v>578</v>
      </c>
      <c r="C622" s="91" t="s">
        <v>638</v>
      </c>
      <c r="D622" s="91" t="s">
        <v>94</v>
      </c>
      <c r="E622" s="92">
        <v>44672</v>
      </c>
      <c r="F622" s="92">
        <v>42634</v>
      </c>
      <c r="G622" s="92">
        <v>43536</v>
      </c>
      <c r="H622" s="58"/>
      <c r="I622" s="94">
        <v>44690.439699074072</v>
      </c>
      <c r="J622" s="93">
        <v>1196981.02</v>
      </c>
      <c r="K622" s="93">
        <v>1259980.02</v>
      </c>
      <c r="L622" s="93">
        <v>1070983.02</v>
      </c>
      <c r="M622" s="93">
        <v>62999</v>
      </c>
    </row>
    <row r="623" spans="1:13" x14ac:dyDescent="0.3">
      <c r="A623" s="91" t="s">
        <v>773</v>
      </c>
      <c r="B623" s="91" t="s">
        <v>773</v>
      </c>
      <c r="C623" s="91" t="s">
        <v>881</v>
      </c>
      <c r="D623" s="91" t="s">
        <v>94</v>
      </c>
      <c r="E623" s="92">
        <v>44992</v>
      </c>
      <c r="F623" s="92">
        <v>44123</v>
      </c>
      <c r="G623" s="92">
        <v>44123</v>
      </c>
      <c r="H623" s="58"/>
      <c r="I623" s="94">
        <v>45021.505335648151</v>
      </c>
      <c r="J623" s="93">
        <v>1077405.6000000001</v>
      </c>
      <c r="K623" s="93">
        <v>1267536</v>
      </c>
      <c r="L623" s="93">
        <v>1077405.6000000001</v>
      </c>
      <c r="M623" s="93">
        <v>190130.4</v>
      </c>
    </row>
    <row r="624" spans="1:13" x14ac:dyDescent="0.3">
      <c r="A624" s="91" t="s">
        <v>92</v>
      </c>
      <c r="B624" s="91" t="s">
        <v>92</v>
      </c>
      <c r="C624" s="91" t="s">
        <v>123</v>
      </c>
      <c r="D624" s="91" t="s">
        <v>94</v>
      </c>
      <c r="E624" s="92">
        <v>44503</v>
      </c>
      <c r="F624" s="92">
        <v>43676</v>
      </c>
      <c r="G624" s="92">
        <v>43676</v>
      </c>
      <c r="H624" s="58"/>
      <c r="I624" s="94">
        <v>44503.341886574075</v>
      </c>
      <c r="J624" s="93">
        <v>1078197.1000000001</v>
      </c>
      <c r="K624" s="93">
        <v>1268467.18</v>
      </c>
      <c r="L624" s="93">
        <v>1078197.1000000001</v>
      </c>
      <c r="M624" s="93">
        <v>190270.07999999999</v>
      </c>
    </row>
    <row r="625" spans="1:13" x14ac:dyDescent="0.3">
      <c r="A625" s="91" t="s">
        <v>280</v>
      </c>
      <c r="B625" s="91" t="s">
        <v>281</v>
      </c>
      <c r="C625" s="91" t="s">
        <v>327</v>
      </c>
      <c r="D625" s="91" t="s">
        <v>94</v>
      </c>
      <c r="E625" s="58"/>
      <c r="F625" s="92">
        <v>42691</v>
      </c>
      <c r="G625" s="92">
        <v>43620</v>
      </c>
      <c r="H625" s="58"/>
      <c r="I625" s="83"/>
      <c r="J625" s="93">
        <v>1205051.25</v>
      </c>
      <c r="K625" s="93">
        <v>1268475</v>
      </c>
      <c r="L625" s="93">
        <v>1078203.75</v>
      </c>
      <c r="M625" s="93">
        <v>63423.75</v>
      </c>
    </row>
    <row r="626" spans="1:13" x14ac:dyDescent="0.3">
      <c r="A626" s="91" t="s">
        <v>1151</v>
      </c>
      <c r="B626" s="91" t="s">
        <v>1173</v>
      </c>
      <c r="C626" s="91" t="s">
        <v>1193</v>
      </c>
      <c r="D626" s="91" t="s">
        <v>94</v>
      </c>
      <c r="E626" s="92">
        <v>44987</v>
      </c>
      <c r="F626" s="92">
        <v>44638</v>
      </c>
      <c r="G626" s="92">
        <v>44638</v>
      </c>
      <c r="H626" s="58"/>
      <c r="I626" s="94">
        <v>45194.522118055553</v>
      </c>
      <c r="J626" s="93">
        <v>1206365.1000000001</v>
      </c>
      <c r="K626" s="93">
        <v>1269858</v>
      </c>
      <c r="L626" s="93">
        <v>1079379.3</v>
      </c>
      <c r="M626" s="93">
        <v>63492.9</v>
      </c>
    </row>
    <row r="627" spans="1:13" x14ac:dyDescent="0.3">
      <c r="A627" s="91" t="s">
        <v>92</v>
      </c>
      <c r="B627" s="91" t="s">
        <v>92</v>
      </c>
      <c r="C627" s="91" t="s">
        <v>200</v>
      </c>
      <c r="D627" s="91" t="s">
        <v>94</v>
      </c>
      <c r="E627" s="92">
        <v>44903</v>
      </c>
      <c r="F627" s="92">
        <v>44474</v>
      </c>
      <c r="G627" s="92">
        <v>44594</v>
      </c>
      <c r="H627" s="58"/>
      <c r="I627" s="94">
        <v>45016.606759259259</v>
      </c>
      <c r="J627" s="93">
        <v>1081209.96</v>
      </c>
      <c r="K627" s="93">
        <v>1272011.72</v>
      </c>
      <c r="L627" s="93">
        <v>1081209.96</v>
      </c>
      <c r="M627" s="93">
        <v>190801.76</v>
      </c>
    </row>
    <row r="628" spans="1:13" x14ac:dyDescent="0.3">
      <c r="A628" s="91" t="s">
        <v>773</v>
      </c>
      <c r="B628" s="91" t="s">
        <v>773</v>
      </c>
      <c r="C628" s="91" t="s">
        <v>912</v>
      </c>
      <c r="D628" s="91" t="s">
        <v>94</v>
      </c>
      <c r="E628" s="58"/>
      <c r="F628" s="92">
        <v>42942</v>
      </c>
      <c r="G628" s="92">
        <v>43670</v>
      </c>
      <c r="H628" s="58"/>
      <c r="I628" s="94">
        <v>43752.550949074073</v>
      </c>
      <c r="J628" s="93">
        <v>1081750.8</v>
      </c>
      <c r="K628" s="93">
        <v>1272648</v>
      </c>
      <c r="L628" s="93">
        <v>1081750.8</v>
      </c>
      <c r="M628" s="93">
        <v>190897.2</v>
      </c>
    </row>
    <row r="629" spans="1:13" x14ac:dyDescent="0.3">
      <c r="A629" s="91" t="s">
        <v>92</v>
      </c>
      <c r="B629" s="91" t="s">
        <v>92</v>
      </c>
      <c r="C629" s="91" t="s">
        <v>113</v>
      </c>
      <c r="D629" s="91" t="s">
        <v>94</v>
      </c>
      <c r="E629" s="92">
        <v>45069</v>
      </c>
      <c r="F629" s="92">
        <v>44578</v>
      </c>
      <c r="G629" s="92">
        <v>44578</v>
      </c>
      <c r="H629" s="58"/>
      <c r="I629" s="94">
        <v>45069.372129629628</v>
      </c>
      <c r="J629" s="93">
        <v>1084651.58</v>
      </c>
      <c r="K629" s="93">
        <v>1276060.68</v>
      </c>
      <c r="L629" s="93">
        <v>1084651.58</v>
      </c>
      <c r="M629" s="93">
        <v>191409.1</v>
      </c>
    </row>
    <row r="630" spans="1:13" x14ac:dyDescent="0.3">
      <c r="A630" s="91" t="s">
        <v>280</v>
      </c>
      <c r="B630" s="91" t="s">
        <v>281</v>
      </c>
      <c r="C630" s="91" t="s">
        <v>344</v>
      </c>
      <c r="D630" s="91" t="s">
        <v>94</v>
      </c>
      <c r="E630" s="92">
        <v>43545</v>
      </c>
      <c r="F630" s="92">
        <v>42692</v>
      </c>
      <c r="G630" s="92">
        <v>43545</v>
      </c>
      <c r="H630" s="58"/>
      <c r="I630" s="94">
        <v>43545.573275462964</v>
      </c>
      <c r="J630" s="93">
        <v>1215459.1100000001</v>
      </c>
      <c r="K630" s="93">
        <v>1279430.6399999999</v>
      </c>
      <c r="L630" s="93">
        <v>1087516.04</v>
      </c>
      <c r="M630" s="93">
        <v>63971.53</v>
      </c>
    </row>
    <row r="631" spans="1:13" x14ac:dyDescent="0.3">
      <c r="A631" s="91" t="s">
        <v>773</v>
      </c>
      <c r="B631" s="91" t="s">
        <v>773</v>
      </c>
      <c r="C631" s="91" t="s">
        <v>776</v>
      </c>
      <c r="D631" s="91" t="s">
        <v>94</v>
      </c>
      <c r="E631" s="92">
        <v>44032</v>
      </c>
      <c r="F631" s="92">
        <v>42930</v>
      </c>
      <c r="G631" s="92">
        <v>43795</v>
      </c>
      <c r="H631" s="58"/>
      <c r="I631" s="94">
        <v>44844.617662037039</v>
      </c>
      <c r="J631" s="93">
        <v>1089226.0900000001</v>
      </c>
      <c r="K631" s="93">
        <v>1281442.46</v>
      </c>
      <c r="L631" s="93">
        <v>1089226.0900000001</v>
      </c>
      <c r="M631" s="93">
        <v>192216.37</v>
      </c>
    </row>
    <row r="632" spans="1:13" x14ac:dyDescent="0.3">
      <c r="A632" s="91" t="s">
        <v>647</v>
      </c>
      <c r="B632" s="91" t="s">
        <v>647</v>
      </c>
      <c r="C632" s="91" t="s">
        <v>734</v>
      </c>
      <c r="D632" s="91" t="s">
        <v>94</v>
      </c>
      <c r="E632" s="92">
        <v>44144</v>
      </c>
      <c r="F632" s="92">
        <v>43542</v>
      </c>
      <c r="G632" s="92">
        <v>43703</v>
      </c>
      <c r="H632" s="58"/>
      <c r="I632" s="94">
        <v>45119.400752314818</v>
      </c>
      <c r="J632" s="93">
        <v>1089824.32</v>
      </c>
      <c r="K632" s="93">
        <v>1282146.26</v>
      </c>
      <c r="L632" s="93">
        <v>1089824.32</v>
      </c>
      <c r="M632" s="93">
        <v>192321.94</v>
      </c>
    </row>
    <row r="633" spans="1:13" x14ac:dyDescent="0.3">
      <c r="A633" s="91" t="s">
        <v>544</v>
      </c>
      <c r="B633" s="91" t="s">
        <v>578</v>
      </c>
      <c r="C633" s="91" t="s">
        <v>628</v>
      </c>
      <c r="D633" s="91" t="s">
        <v>94</v>
      </c>
      <c r="E633" s="58"/>
      <c r="F633" s="92">
        <v>42632</v>
      </c>
      <c r="G633" s="92">
        <v>43598</v>
      </c>
      <c r="H633" s="58"/>
      <c r="I633" s="83"/>
      <c r="J633" s="93">
        <v>1220604.27</v>
      </c>
      <c r="K633" s="93">
        <v>1284846.6000000001</v>
      </c>
      <c r="L633" s="93">
        <v>1092119.6100000001</v>
      </c>
      <c r="M633" s="93">
        <v>64242.33</v>
      </c>
    </row>
    <row r="634" spans="1:13" x14ac:dyDescent="0.3">
      <c r="A634" s="91" t="s">
        <v>92</v>
      </c>
      <c r="B634" s="91" t="s">
        <v>92</v>
      </c>
      <c r="C634" s="91" t="s">
        <v>206</v>
      </c>
      <c r="D634" s="91" t="s">
        <v>94</v>
      </c>
      <c r="E634" s="92">
        <v>45092</v>
      </c>
      <c r="F634" s="92">
        <v>44488</v>
      </c>
      <c r="G634" s="92">
        <v>44488</v>
      </c>
      <c r="H634" s="58"/>
      <c r="I634" s="94">
        <v>45092.345902777779</v>
      </c>
      <c r="J634" s="93">
        <v>1093234.51</v>
      </c>
      <c r="K634" s="93">
        <v>1286158.25</v>
      </c>
      <c r="L634" s="93">
        <v>1093234.51</v>
      </c>
      <c r="M634" s="93">
        <v>192923.74</v>
      </c>
    </row>
    <row r="635" spans="1:13" x14ac:dyDescent="0.3">
      <c r="A635" s="91" t="s">
        <v>544</v>
      </c>
      <c r="B635" s="91" t="s">
        <v>578</v>
      </c>
      <c r="C635" s="91" t="s">
        <v>602</v>
      </c>
      <c r="D635" s="91" t="s">
        <v>94</v>
      </c>
      <c r="E635" s="92">
        <v>43480</v>
      </c>
      <c r="F635" s="92">
        <v>43003</v>
      </c>
      <c r="G635" s="92">
        <v>43003</v>
      </c>
      <c r="H635" s="58"/>
      <c r="I635" s="94">
        <v>43481.425868055558</v>
      </c>
      <c r="J635" s="93">
        <v>1222192.45</v>
      </c>
      <c r="K635" s="93">
        <v>1286518.3700000001</v>
      </c>
      <c r="L635" s="93">
        <v>1093540.6100000001</v>
      </c>
      <c r="M635" s="93">
        <v>64325.919999999998</v>
      </c>
    </row>
    <row r="636" spans="1:13" x14ac:dyDescent="0.3">
      <c r="A636" s="91" t="s">
        <v>280</v>
      </c>
      <c r="B636" s="91" t="s">
        <v>281</v>
      </c>
      <c r="C636" s="91" t="s">
        <v>404</v>
      </c>
      <c r="D636" s="91" t="s">
        <v>94</v>
      </c>
      <c r="E636" s="92">
        <v>43803</v>
      </c>
      <c r="F636" s="92">
        <v>42698</v>
      </c>
      <c r="G636" s="92">
        <v>43539</v>
      </c>
      <c r="H636" s="58"/>
      <c r="I636" s="94">
        <v>43803.60050925926</v>
      </c>
      <c r="J636" s="93">
        <v>1225562.71</v>
      </c>
      <c r="K636" s="93">
        <v>1290066.01</v>
      </c>
      <c r="L636" s="93">
        <v>1096556.1000000001</v>
      </c>
      <c r="M636" s="93">
        <v>64503.3</v>
      </c>
    </row>
    <row r="637" spans="1:13" x14ac:dyDescent="0.3">
      <c r="A637" s="91" t="s">
        <v>647</v>
      </c>
      <c r="B637" s="91" t="s">
        <v>647</v>
      </c>
      <c r="C637" s="91" t="s">
        <v>723</v>
      </c>
      <c r="D637" s="91" t="s">
        <v>94</v>
      </c>
      <c r="E637" s="92">
        <v>44251</v>
      </c>
      <c r="F637" s="92">
        <v>43473</v>
      </c>
      <c r="G637" s="92">
        <v>43776</v>
      </c>
      <c r="H637" s="58"/>
      <c r="I637" s="94">
        <v>44274.376712962963</v>
      </c>
      <c r="J637" s="93">
        <v>1099478.3999999999</v>
      </c>
      <c r="K637" s="93">
        <v>1293504</v>
      </c>
      <c r="L637" s="93">
        <v>1099478.3999999999</v>
      </c>
      <c r="M637" s="93">
        <v>194025.60000000001</v>
      </c>
    </row>
    <row r="638" spans="1:13" x14ac:dyDescent="0.3">
      <c r="A638" s="91" t="s">
        <v>280</v>
      </c>
      <c r="B638" s="91" t="s">
        <v>281</v>
      </c>
      <c r="C638" s="91" t="s">
        <v>396</v>
      </c>
      <c r="D638" s="91" t="s">
        <v>94</v>
      </c>
      <c r="E638" s="58"/>
      <c r="F638" s="92">
        <v>42692</v>
      </c>
      <c r="G638" s="92">
        <v>43580</v>
      </c>
      <c r="H638" s="58"/>
      <c r="I638" s="83"/>
      <c r="J638" s="93">
        <v>1229152.77</v>
      </c>
      <c r="K638" s="93">
        <v>1293845.02</v>
      </c>
      <c r="L638" s="93">
        <v>1099768.27</v>
      </c>
      <c r="M638" s="93">
        <v>64692.25</v>
      </c>
    </row>
    <row r="639" spans="1:13" x14ac:dyDescent="0.3">
      <c r="A639" s="91" t="s">
        <v>647</v>
      </c>
      <c r="B639" s="91" t="s">
        <v>647</v>
      </c>
      <c r="C639" s="91" t="s">
        <v>698</v>
      </c>
      <c r="D639" s="91" t="s">
        <v>94</v>
      </c>
      <c r="E639" s="92">
        <v>44536</v>
      </c>
      <c r="F639" s="92">
        <v>43453</v>
      </c>
      <c r="G639" s="92">
        <v>43691</v>
      </c>
      <c r="H639" s="58"/>
      <c r="I639" s="94">
        <v>44578.357557870368</v>
      </c>
      <c r="J639" s="93">
        <v>1101289.02</v>
      </c>
      <c r="K639" s="93">
        <v>1295634.1399999999</v>
      </c>
      <c r="L639" s="93">
        <v>1101289.02</v>
      </c>
      <c r="M639" s="93">
        <v>194345.12</v>
      </c>
    </row>
    <row r="640" spans="1:13" x14ac:dyDescent="0.3">
      <c r="A640" s="91" t="s">
        <v>92</v>
      </c>
      <c r="B640" s="91" t="s">
        <v>92</v>
      </c>
      <c r="C640" s="91" t="s">
        <v>228</v>
      </c>
      <c r="D640" s="91" t="s">
        <v>94</v>
      </c>
      <c r="E640" s="92">
        <v>44869</v>
      </c>
      <c r="F640" s="92">
        <v>44578</v>
      </c>
      <c r="G640" s="92">
        <v>44578</v>
      </c>
      <c r="H640" s="58"/>
      <c r="I640" s="94">
        <v>44900.357928240737</v>
      </c>
      <c r="J640" s="93">
        <v>1102378.8899999999</v>
      </c>
      <c r="K640" s="93">
        <v>1296916.3400000001</v>
      </c>
      <c r="L640" s="93">
        <v>1102378.8899999999</v>
      </c>
      <c r="M640" s="93">
        <v>194537.45</v>
      </c>
    </row>
    <row r="641" spans="1:13" x14ac:dyDescent="0.3">
      <c r="A641" s="91" t="s">
        <v>1151</v>
      </c>
      <c r="B641" s="91" t="s">
        <v>1173</v>
      </c>
      <c r="C641" s="91" t="s">
        <v>1192</v>
      </c>
      <c r="D641" s="91" t="s">
        <v>94</v>
      </c>
      <c r="E641" s="92">
        <v>44942</v>
      </c>
      <c r="F641" s="92">
        <v>43312</v>
      </c>
      <c r="G641" s="92">
        <v>43696</v>
      </c>
      <c r="H641" s="58"/>
      <c r="I641" s="94">
        <v>44942.414780092593</v>
      </c>
      <c r="J641" s="93">
        <v>1234920.74</v>
      </c>
      <c r="K641" s="93">
        <v>1299916.57</v>
      </c>
      <c r="L641" s="93">
        <v>1104929.08</v>
      </c>
      <c r="M641" s="93">
        <v>64995.83</v>
      </c>
    </row>
    <row r="642" spans="1:13" x14ac:dyDescent="0.3">
      <c r="A642" s="91" t="s">
        <v>544</v>
      </c>
      <c r="B642" s="91" t="s">
        <v>545</v>
      </c>
      <c r="C642" s="91" t="s">
        <v>568</v>
      </c>
      <c r="D642" s="91" t="s">
        <v>94</v>
      </c>
      <c r="E642" s="92">
        <v>44854</v>
      </c>
      <c r="F642" s="92">
        <v>43782</v>
      </c>
      <c r="G642" s="92">
        <v>44162</v>
      </c>
      <c r="H642" s="58"/>
      <c r="I642" s="94">
        <v>44935.371099537035</v>
      </c>
      <c r="J642" s="93">
        <v>1236453.5</v>
      </c>
      <c r="K642" s="93">
        <v>1301530</v>
      </c>
      <c r="L642" s="93">
        <v>1106300.5</v>
      </c>
      <c r="M642" s="93">
        <v>65076.5</v>
      </c>
    </row>
    <row r="643" spans="1:13" x14ac:dyDescent="0.3">
      <c r="A643" s="91" t="s">
        <v>773</v>
      </c>
      <c r="B643" s="91" t="s">
        <v>773</v>
      </c>
      <c r="C643" s="91" t="s">
        <v>806</v>
      </c>
      <c r="D643" s="91" t="s">
        <v>94</v>
      </c>
      <c r="E643" s="92">
        <v>43685</v>
      </c>
      <c r="F643" s="92">
        <v>42936</v>
      </c>
      <c r="G643" s="92">
        <v>43685</v>
      </c>
      <c r="H643" s="58"/>
      <c r="I643" s="94">
        <v>43685.604895833334</v>
      </c>
      <c r="J643" s="93">
        <v>1106726.1100000001</v>
      </c>
      <c r="K643" s="93">
        <v>1302030.72</v>
      </c>
      <c r="L643" s="93">
        <v>1106726.1100000001</v>
      </c>
      <c r="M643" s="93">
        <v>195304.61</v>
      </c>
    </row>
    <row r="644" spans="1:13" x14ac:dyDescent="0.3">
      <c r="A644" s="91" t="s">
        <v>773</v>
      </c>
      <c r="B644" s="91" t="s">
        <v>773</v>
      </c>
      <c r="C644" s="91" t="s">
        <v>905</v>
      </c>
      <c r="D644" s="91" t="s">
        <v>94</v>
      </c>
      <c r="E644" s="92">
        <v>44201</v>
      </c>
      <c r="F644" s="92">
        <v>42961</v>
      </c>
      <c r="G644" s="92">
        <v>43790</v>
      </c>
      <c r="H644" s="58"/>
      <c r="I644" s="94">
        <v>45121.501840277779</v>
      </c>
      <c r="J644" s="93">
        <v>1108706.05</v>
      </c>
      <c r="K644" s="93">
        <v>1304360.06</v>
      </c>
      <c r="L644" s="93">
        <v>1108706.05</v>
      </c>
      <c r="M644" s="93">
        <v>195654.01</v>
      </c>
    </row>
    <row r="645" spans="1:13" x14ac:dyDescent="0.3">
      <c r="A645" s="91" t="s">
        <v>544</v>
      </c>
      <c r="B645" s="91" t="s">
        <v>578</v>
      </c>
      <c r="C645" s="91" t="s">
        <v>639</v>
      </c>
      <c r="D645" s="91" t="s">
        <v>94</v>
      </c>
      <c r="E645" s="92">
        <v>43154</v>
      </c>
      <c r="F645" s="92">
        <v>42641</v>
      </c>
      <c r="G645" s="92">
        <v>42641</v>
      </c>
      <c r="H645" s="58"/>
      <c r="I645" s="94">
        <v>43199.819305555553</v>
      </c>
      <c r="J645" s="93">
        <v>1240482.3999999999</v>
      </c>
      <c r="K645" s="93">
        <v>1305770.95</v>
      </c>
      <c r="L645" s="93">
        <v>1109905.3</v>
      </c>
      <c r="M645" s="93">
        <v>65288.55</v>
      </c>
    </row>
    <row r="646" spans="1:13" x14ac:dyDescent="0.3">
      <c r="A646" s="91" t="s">
        <v>1286</v>
      </c>
      <c r="B646" s="91" t="s">
        <v>1286</v>
      </c>
      <c r="C646" s="91" t="s">
        <v>1293</v>
      </c>
      <c r="D646" s="91" t="s">
        <v>94</v>
      </c>
      <c r="E646" s="58"/>
      <c r="F646" s="92">
        <v>43019</v>
      </c>
      <c r="G646" s="92">
        <v>43395</v>
      </c>
      <c r="H646" s="58"/>
      <c r="I646" s="83"/>
      <c r="J646" s="93">
        <v>1110100</v>
      </c>
      <c r="K646" s="93">
        <v>1306000</v>
      </c>
      <c r="L646" s="93">
        <v>1110100</v>
      </c>
      <c r="M646" s="93">
        <v>195900</v>
      </c>
    </row>
    <row r="647" spans="1:13" x14ac:dyDescent="0.3">
      <c r="A647" s="91" t="s">
        <v>1151</v>
      </c>
      <c r="B647" s="91" t="s">
        <v>1173</v>
      </c>
      <c r="C647" s="91" t="s">
        <v>1212</v>
      </c>
      <c r="D647" s="91" t="s">
        <v>94</v>
      </c>
      <c r="E647" s="92">
        <v>44869</v>
      </c>
      <c r="F647" s="92">
        <v>44183</v>
      </c>
      <c r="G647" s="92">
        <v>44183</v>
      </c>
      <c r="H647" s="58"/>
      <c r="I647" s="94">
        <v>44869.368541666663</v>
      </c>
      <c r="J647" s="93">
        <v>1248272.6399999999</v>
      </c>
      <c r="K647" s="93">
        <v>1313971.2</v>
      </c>
      <c r="L647" s="93">
        <v>1116875.52</v>
      </c>
      <c r="M647" s="93">
        <v>65698.559999999998</v>
      </c>
    </row>
    <row r="648" spans="1:13" x14ac:dyDescent="0.3">
      <c r="A648" s="91" t="s">
        <v>92</v>
      </c>
      <c r="B648" s="91" t="s">
        <v>92</v>
      </c>
      <c r="C648" s="91" t="s">
        <v>178</v>
      </c>
      <c r="D648" s="91" t="s">
        <v>94</v>
      </c>
      <c r="E648" s="58"/>
      <c r="F648" s="92">
        <v>42759</v>
      </c>
      <c r="G648" s="92">
        <v>43600</v>
      </c>
      <c r="H648" s="58"/>
      <c r="I648" s="83"/>
      <c r="J648" s="93">
        <v>1117415.1000000001</v>
      </c>
      <c r="K648" s="93">
        <v>1314606</v>
      </c>
      <c r="L648" s="93">
        <v>1117415.1000000001</v>
      </c>
      <c r="M648" s="93">
        <v>197190.9</v>
      </c>
    </row>
    <row r="649" spans="1:13" x14ac:dyDescent="0.3">
      <c r="A649" s="91" t="s">
        <v>92</v>
      </c>
      <c r="B649" s="91" t="s">
        <v>92</v>
      </c>
      <c r="C649" s="91" t="s">
        <v>237</v>
      </c>
      <c r="D649" s="91" t="s">
        <v>94</v>
      </c>
      <c r="E649" s="92">
        <v>44973</v>
      </c>
      <c r="F649" s="92">
        <v>44526</v>
      </c>
      <c r="G649" s="92">
        <v>44526</v>
      </c>
      <c r="H649" s="58"/>
      <c r="I649" s="94">
        <v>45013.508252314816</v>
      </c>
      <c r="J649" s="93">
        <v>1123636.8500000001</v>
      </c>
      <c r="K649" s="93">
        <v>1321925.71</v>
      </c>
      <c r="L649" s="93">
        <v>1123636.8500000001</v>
      </c>
      <c r="M649" s="93">
        <v>198288.86</v>
      </c>
    </row>
    <row r="650" spans="1:13" x14ac:dyDescent="0.3">
      <c r="A650" s="91" t="s">
        <v>773</v>
      </c>
      <c r="B650" s="91" t="s">
        <v>773</v>
      </c>
      <c r="C650" s="91" t="s">
        <v>796</v>
      </c>
      <c r="D650" s="91" t="s">
        <v>94</v>
      </c>
      <c r="E650" s="58"/>
      <c r="F650" s="92">
        <v>42916</v>
      </c>
      <c r="G650" s="92">
        <v>43675</v>
      </c>
      <c r="H650" s="58"/>
      <c r="I650" s="83"/>
      <c r="J650" s="93">
        <v>1127283.6000000001</v>
      </c>
      <c r="K650" s="93">
        <v>1326216</v>
      </c>
      <c r="L650" s="93">
        <v>1127283.6000000001</v>
      </c>
      <c r="M650" s="93">
        <v>198932.4</v>
      </c>
    </row>
    <row r="651" spans="1:13" x14ac:dyDescent="0.3">
      <c r="A651" s="91" t="s">
        <v>773</v>
      </c>
      <c r="B651" s="91" t="s">
        <v>773</v>
      </c>
      <c r="C651" s="91" t="s">
        <v>849</v>
      </c>
      <c r="D651" s="91" t="s">
        <v>94</v>
      </c>
      <c r="E651" s="58"/>
      <c r="F651" s="92">
        <v>43007</v>
      </c>
      <c r="G651" s="92">
        <v>43651</v>
      </c>
      <c r="H651" s="58"/>
      <c r="I651" s="83"/>
      <c r="J651" s="93">
        <v>1130241.6000000001</v>
      </c>
      <c r="K651" s="93">
        <v>1329696</v>
      </c>
      <c r="L651" s="93">
        <v>1130241.6000000001</v>
      </c>
      <c r="M651" s="93">
        <v>199454.4</v>
      </c>
    </row>
    <row r="652" spans="1:13" x14ac:dyDescent="0.3">
      <c r="A652" s="91" t="s">
        <v>773</v>
      </c>
      <c r="B652" s="91" t="s">
        <v>773</v>
      </c>
      <c r="C652" s="91" t="s">
        <v>791</v>
      </c>
      <c r="D652" s="91" t="s">
        <v>94</v>
      </c>
      <c r="E652" s="92">
        <v>44077</v>
      </c>
      <c r="F652" s="92">
        <v>42937</v>
      </c>
      <c r="G652" s="92">
        <v>43675</v>
      </c>
      <c r="H652" s="58"/>
      <c r="I652" s="94">
        <v>44077.604675925926</v>
      </c>
      <c r="J652" s="93">
        <v>1135692.8</v>
      </c>
      <c r="K652" s="93">
        <v>1336109.18</v>
      </c>
      <c r="L652" s="93">
        <v>1135692.8</v>
      </c>
      <c r="M652" s="93">
        <v>200416.38</v>
      </c>
    </row>
    <row r="653" spans="1:13" x14ac:dyDescent="0.3">
      <c r="A653" s="91" t="s">
        <v>1151</v>
      </c>
      <c r="B653" s="91" t="s">
        <v>1173</v>
      </c>
      <c r="C653" s="91" t="s">
        <v>1239</v>
      </c>
      <c r="D653" s="91" t="s">
        <v>94</v>
      </c>
      <c r="E653" s="92">
        <v>44102</v>
      </c>
      <c r="F653" s="92">
        <v>43152</v>
      </c>
      <c r="G653" s="92">
        <v>43689</v>
      </c>
      <c r="H653" s="58"/>
      <c r="I653" s="94">
        <v>44274.399131944447</v>
      </c>
      <c r="J653" s="93">
        <v>1269834.6000000001</v>
      </c>
      <c r="K653" s="93">
        <v>1336668</v>
      </c>
      <c r="L653" s="93">
        <v>1136167.8</v>
      </c>
      <c r="M653" s="93">
        <v>66833.399999999994</v>
      </c>
    </row>
    <row r="654" spans="1:13" x14ac:dyDescent="0.3">
      <c r="A654" s="91" t="s">
        <v>773</v>
      </c>
      <c r="B654" s="91" t="s">
        <v>773</v>
      </c>
      <c r="C654" s="91" t="s">
        <v>801</v>
      </c>
      <c r="D654" s="91" t="s">
        <v>94</v>
      </c>
      <c r="E654" s="92">
        <v>44309</v>
      </c>
      <c r="F654" s="92">
        <v>42961</v>
      </c>
      <c r="G654" s="92">
        <v>43675</v>
      </c>
      <c r="H654" s="58"/>
      <c r="I654" s="94">
        <v>44309.366354166668</v>
      </c>
      <c r="J654" s="93">
        <v>1136297.03</v>
      </c>
      <c r="K654" s="93">
        <v>1336820.04</v>
      </c>
      <c r="L654" s="93">
        <v>1136297.03</v>
      </c>
      <c r="M654" s="93">
        <v>200523.01</v>
      </c>
    </row>
    <row r="655" spans="1:13" x14ac:dyDescent="0.3">
      <c r="A655" s="91" t="s">
        <v>773</v>
      </c>
      <c r="B655" s="91" t="s">
        <v>773</v>
      </c>
      <c r="C655" s="91" t="s">
        <v>815</v>
      </c>
      <c r="D655" s="91" t="s">
        <v>94</v>
      </c>
      <c r="E655" s="92">
        <v>44831</v>
      </c>
      <c r="F655" s="92">
        <v>42936</v>
      </c>
      <c r="G655" s="92">
        <v>43651</v>
      </c>
      <c r="H655" s="58"/>
      <c r="I655" s="94">
        <v>44831.563090277778</v>
      </c>
      <c r="J655" s="93">
        <v>1136894.04</v>
      </c>
      <c r="K655" s="93">
        <v>1337522.3999999999</v>
      </c>
      <c r="L655" s="93">
        <v>1136894.04</v>
      </c>
      <c r="M655" s="93">
        <v>200628.36</v>
      </c>
    </row>
    <row r="656" spans="1:13" x14ac:dyDescent="0.3">
      <c r="A656" s="91" t="s">
        <v>1151</v>
      </c>
      <c r="B656" s="91" t="s">
        <v>1173</v>
      </c>
      <c r="C656" s="91" t="s">
        <v>1206</v>
      </c>
      <c r="D656" s="91" t="s">
        <v>94</v>
      </c>
      <c r="E656" s="92">
        <v>44873</v>
      </c>
      <c r="F656" s="92">
        <v>44208</v>
      </c>
      <c r="G656" s="92">
        <v>44208</v>
      </c>
      <c r="H656" s="58"/>
      <c r="I656" s="94">
        <v>44896.529479166667</v>
      </c>
      <c r="J656" s="93">
        <v>1271105.7</v>
      </c>
      <c r="K656" s="93">
        <v>1338006</v>
      </c>
      <c r="L656" s="93">
        <v>1137305.1000000001</v>
      </c>
      <c r="M656" s="93">
        <v>66900.3</v>
      </c>
    </row>
    <row r="657" spans="1:13" x14ac:dyDescent="0.3">
      <c r="A657" s="91" t="s">
        <v>773</v>
      </c>
      <c r="B657" s="91" t="s">
        <v>773</v>
      </c>
      <c r="C657" s="91" t="s">
        <v>828</v>
      </c>
      <c r="D657" s="91" t="s">
        <v>94</v>
      </c>
      <c r="E657" s="92">
        <v>43782</v>
      </c>
      <c r="F657" s="92">
        <v>43047</v>
      </c>
      <c r="G657" s="92">
        <v>43704</v>
      </c>
      <c r="H657" s="58"/>
      <c r="I657" s="94">
        <v>43782.353460648148</v>
      </c>
      <c r="J657" s="93">
        <v>1142502</v>
      </c>
      <c r="K657" s="93">
        <v>1344120</v>
      </c>
      <c r="L657" s="93">
        <v>1142502</v>
      </c>
      <c r="M657" s="93">
        <v>201618</v>
      </c>
    </row>
    <row r="658" spans="1:13" x14ac:dyDescent="0.3">
      <c r="A658" s="91" t="s">
        <v>280</v>
      </c>
      <c r="B658" s="91" t="s">
        <v>281</v>
      </c>
      <c r="C658" s="91" t="s">
        <v>315</v>
      </c>
      <c r="D658" s="91" t="s">
        <v>94</v>
      </c>
      <c r="E658" s="92">
        <v>44923</v>
      </c>
      <c r="F658" s="92">
        <v>44503</v>
      </c>
      <c r="G658" s="92">
        <v>44503</v>
      </c>
      <c r="H658" s="58"/>
      <c r="I658" s="94">
        <v>45188.451840277776</v>
      </c>
      <c r="J658" s="93">
        <v>1277444.22</v>
      </c>
      <c r="K658" s="93">
        <v>1344678.13</v>
      </c>
      <c r="L658" s="93">
        <v>1142976.4099999999</v>
      </c>
      <c r="M658" s="93">
        <v>67233.91</v>
      </c>
    </row>
    <row r="659" spans="1:13" x14ac:dyDescent="0.3">
      <c r="A659" s="91" t="s">
        <v>280</v>
      </c>
      <c r="B659" s="91" t="s">
        <v>281</v>
      </c>
      <c r="C659" s="91" t="s">
        <v>395</v>
      </c>
      <c r="D659" s="91" t="s">
        <v>94</v>
      </c>
      <c r="E659" s="58"/>
      <c r="F659" s="92">
        <v>42720</v>
      </c>
      <c r="G659" s="92">
        <v>43581</v>
      </c>
      <c r="H659" s="58"/>
      <c r="I659" s="83"/>
      <c r="J659" s="93">
        <v>1278104.96</v>
      </c>
      <c r="K659" s="93">
        <v>1345373.64</v>
      </c>
      <c r="L659" s="93">
        <v>1143567.5900000001</v>
      </c>
      <c r="M659" s="93">
        <v>67268.679999999993</v>
      </c>
    </row>
    <row r="660" spans="1:13" x14ac:dyDescent="0.3">
      <c r="A660" s="91" t="s">
        <v>544</v>
      </c>
      <c r="B660" s="91" t="s">
        <v>545</v>
      </c>
      <c r="C660" s="91" t="s">
        <v>576</v>
      </c>
      <c r="D660" s="91" t="s">
        <v>94</v>
      </c>
      <c r="E660" s="92">
        <v>45013</v>
      </c>
      <c r="F660" s="92">
        <v>43992</v>
      </c>
      <c r="G660" s="92">
        <v>44956</v>
      </c>
      <c r="H660" s="58"/>
      <c r="I660" s="94">
        <v>45070.641562500001</v>
      </c>
      <c r="J660" s="93">
        <v>1278131.8999999999</v>
      </c>
      <c r="K660" s="93">
        <v>1345402</v>
      </c>
      <c r="L660" s="93">
        <v>1143591.7</v>
      </c>
      <c r="M660" s="93">
        <v>67270.100000000006</v>
      </c>
    </row>
    <row r="661" spans="1:13" x14ac:dyDescent="0.3">
      <c r="A661" s="91" t="s">
        <v>993</v>
      </c>
      <c r="B661" s="91" t="s">
        <v>994</v>
      </c>
      <c r="C661" s="91" t="s">
        <v>1004</v>
      </c>
      <c r="D661" s="91" t="s">
        <v>94</v>
      </c>
      <c r="E661" s="92">
        <v>43892</v>
      </c>
      <c r="F661" s="92">
        <v>43181</v>
      </c>
      <c r="G661" s="92">
        <v>43658</v>
      </c>
      <c r="H661" s="58"/>
      <c r="I661" s="94">
        <v>43892.361562500002</v>
      </c>
      <c r="J661" s="93">
        <v>1144976.52</v>
      </c>
      <c r="K661" s="93">
        <v>1347031.2</v>
      </c>
      <c r="L661" s="93">
        <v>1144976.52</v>
      </c>
      <c r="M661" s="93">
        <v>202054.68</v>
      </c>
    </row>
    <row r="662" spans="1:13" x14ac:dyDescent="0.3">
      <c r="A662" s="91" t="s">
        <v>773</v>
      </c>
      <c r="B662" s="91" t="s">
        <v>773</v>
      </c>
      <c r="C662" s="91" t="s">
        <v>853</v>
      </c>
      <c r="D662" s="91" t="s">
        <v>94</v>
      </c>
      <c r="E662" s="92">
        <v>44035</v>
      </c>
      <c r="F662" s="92">
        <v>42914</v>
      </c>
      <c r="G662" s="92">
        <v>43647</v>
      </c>
      <c r="H662" s="58"/>
      <c r="I662" s="94">
        <v>44273.367256944446</v>
      </c>
      <c r="J662" s="93">
        <v>1146065.23</v>
      </c>
      <c r="K662" s="93">
        <v>1348312.03</v>
      </c>
      <c r="L662" s="93">
        <v>1146065.23</v>
      </c>
      <c r="M662" s="93">
        <v>202246.8</v>
      </c>
    </row>
    <row r="663" spans="1:13" x14ac:dyDescent="0.3">
      <c r="A663" s="91" t="s">
        <v>993</v>
      </c>
      <c r="B663" s="91" t="s">
        <v>1011</v>
      </c>
      <c r="C663" s="91" t="s">
        <v>1127</v>
      </c>
      <c r="D663" s="91" t="s">
        <v>94</v>
      </c>
      <c r="E663" s="92">
        <v>44195</v>
      </c>
      <c r="F663" s="92">
        <v>43367</v>
      </c>
      <c r="G663" s="92">
        <v>43696</v>
      </c>
      <c r="H663" s="58"/>
      <c r="I663" s="94">
        <v>44277.382754629631</v>
      </c>
      <c r="J663" s="93">
        <v>1147027.32</v>
      </c>
      <c r="K663" s="93">
        <v>1349443.91</v>
      </c>
      <c r="L663" s="93">
        <v>1147027.32</v>
      </c>
      <c r="M663" s="93">
        <v>202416.59</v>
      </c>
    </row>
    <row r="664" spans="1:13" x14ac:dyDescent="0.3">
      <c r="A664" s="91" t="s">
        <v>773</v>
      </c>
      <c r="B664" s="91" t="s">
        <v>773</v>
      </c>
      <c r="C664" s="91" t="s">
        <v>775</v>
      </c>
      <c r="D664" s="91" t="s">
        <v>94</v>
      </c>
      <c r="E664" s="92">
        <v>44021</v>
      </c>
      <c r="F664" s="92">
        <v>42927</v>
      </c>
      <c r="G664" s="92">
        <v>43689</v>
      </c>
      <c r="H664" s="58"/>
      <c r="I664" s="94">
        <v>44021.567997685182</v>
      </c>
      <c r="J664" s="93">
        <v>1147064.75</v>
      </c>
      <c r="K664" s="93">
        <v>1349487.94</v>
      </c>
      <c r="L664" s="93">
        <v>1147064.75</v>
      </c>
      <c r="M664" s="93">
        <v>202423.19</v>
      </c>
    </row>
    <row r="665" spans="1:13" x14ac:dyDescent="0.3">
      <c r="A665" s="91" t="s">
        <v>1151</v>
      </c>
      <c r="B665" s="91" t="s">
        <v>1152</v>
      </c>
      <c r="C665" s="91" t="s">
        <v>1165</v>
      </c>
      <c r="D665" s="91" t="s">
        <v>94</v>
      </c>
      <c r="E665" s="92">
        <v>43774</v>
      </c>
      <c r="F665" s="92">
        <v>42787</v>
      </c>
      <c r="G665" s="92">
        <v>43773</v>
      </c>
      <c r="H665" s="58"/>
      <c r="I665" s="94">
        <v>43839.492106481484</v>
      </c>
      <c r="J665" s="93">
        <v>1147867.6000000001</v>
      </c>
      <c r="K665" s="93">
        <v>1350432.47</v>
      </c>
      <c r="L665" s="93">
        <v>1147867.6000000001</v>
      </c>
      <c r="M665" s="93">
        <v>202564.87</v>
      </c>
    </row>
    <row r="666" spans="1:13" x14ac:dyDescent="0.3">
      <c r="A666" s="91" t="s">
        <v>544</v>
      </c>
      <c r="B666" s="91" t="s">
        <v>578</v>
      </c>
      <c r="C666" s="91" t="s">
        <v>617</v>
      </c>
      <c r="D666" s="91" t="s">
        <v>94</v>
      </c>
      <c r="E666" s="58"/>
      <c r="F666" s="92">
        <v>42977</v>
      </c>
      <c r="G666" s="92">
        <v>43619</v>
      </c>
      <c r="H666" s="58"/>
      <c r="I666" s="94">
        <v>43867.522407407407</v>
      </c>
      <c r="J666" s="93">
        <v>1287158.95</v>
      </c>
      <c r="K666" s="93">
        <v>1354904.16</v>
      </c>
      <c r="L666" s="93">
        <v>1151668.53</v>
      </c>
      <c r="M666" s="93">
        <v>67745.210000000006</v>
      </c>
    </row>
    <row r="667" spans="1:13" x14ac:dyDescent="0.3">
      <c r="A667" s="91" t="s">
        <v>92</v>
      </c>
      <c r="B667" s="91" t="s">
        <v>92</v>
      </c>
      <c r="C667" s="91" t="s">
        <v>97</v>
      </c>
      <c r="D667" s="91" t="s">
        <v>94</v>
      </c>
      <c r="E667" s="92">
        <v>45141</v>
      </c>
      <c r="F667" s="92">
        <v>44474</v>
      </c>
      <c r="G667" s="92">
        <v>44474</v>
      </c>
      <c r="H667" s="58"/>
      <c r="I667" s="94">
        <v>45146.485034722224</v>
      </c>
      <c r="J667" s="93">
        <v>1152208.92</v>
      </c>
      <c r="K667" s="93">
        <v>1355539.9</v>
      </c>
      <c r="L667" s="93">
        <v>1152208.92</v>
      </c>
      <c r="M667" s="93">
        <v>203330.98</v>
      </c>
    </row>
    <row r="668" spans="1:13" x14ac:dyDescent="0.3">
      <c r="A668" s="91" t="s">
        <v>993</v>
      </c>
      <c r="B668" s="91" t="s">
        <v>1011</v>
      </c>
      <c r="C668" s="91" t="s">
        <v>1107</v>
      </c>
      <c r="D668" s="91" t="s">
        <v>94</v>
      </c>
      <c r="E668" s="92">
        <v>44397</v>
      </c>
      <c r="F668" s="92">
        <v>43838</v>
      </c>
      <c r="G668" s="92">
        <v>43838</v>
      </c>
      <c r="H668" s="58"/>
      <c r="I668" s="94">
        <v>44397.377349537041</v>
      </c>
      <c r="J668" s="93">
        <v>1294221.53</v>
      </c>
      <c r="K668" s="93">
        <v>1362338.45</v>
      </c>
      <c r="L668" s="93">
        <v>1157987.68</v>
      </c>
      <c r="M668" s="93">
        <v>68116.92</v>
      </c>
    </row>
    <row r="669" spans="1:13" x14ac:dyDescent="0.3">
      <c r="A669" s="91" t="s">
        <v>474</v>
      </c>
      <c r="B669" s="91" t="s">
        <v>497</v>
      </c>
      <c r="C669" s="91" t="s">
        <v>502</v>
      </c>
      <c r="D669" s="91" t="s">
        <v>94</v>
      </c>
      <c r="E669" s="92">
        <v>43558</v>
      </c>
      <c r="F669" s="92">
        <v>42348</v>
      </c>
      <c r="G669" s="92">
        <v>42382</v>
      </c>
      <c r="H669" s="58"/>
      <c r="I669" s="94">
        <v>43558.501886574071</v>
      </c>
      <c r="J669" s="93">
        <v>1364600</v>
      </c>
      <c r="K669" s="93">
        <v>1364600</v>
      </c>
      <c r="L669" s="93">
        <v>1159910</v>
      </c>
      <c r="M669" s="93">
        <v>0</v>
      </c>
    </row>
    <row r="670" spans="1:13" x14ac:dyDescent="0.3">
      <c r="A670" s="91" t="s">
        <v>773</v>
      </c>
      <c r="B670" s="91" t="s">
        <v>773</v>
      </c>
      <c r="C670" s="91" t="s">
        <v>911</v>
      </c>
      <c r="D670" s="91" t="s">
        <v>94</v>
      </c>
      <c r="E670" s="92">
        <v>44329</v>
      </c>
      <c r="F670" s="92">
        <v>42955</v>
      </c>
      <c r="G670" s="92">
        <v>43726</v>
      </c>
      <c r="H670" s="58"/>
      <c r="I670" s="94">
        <v>44349.485127314816</v>
      </c>
      <c r="J670" s="93">
        <v>1161346.54</v>
      </c>
      <c r="K670" s="93">
        <v>1366290.05</v>
      </c>
      <c r="L670" s="93">
        <v>1161346.54</v>
      </c>
      <c r="M670" s="93">
        <v>204943.51</v>
      </c>
    </row>
    <row r="671" spans="1:13" x14ac:dyDescent="0.3">
      <c r="A671" s="91" t="s">
        <v>962</v>
      </c>
      <c r="B671" s="91" t="s">
        <v>962</v>
      </c>
      <c r="C671" s="91" t="s">
        <v>977</v>
      </c>
      <c r="D671" s="91" t="s">
        <v>94</v>
      </c>
      <c r="E671" s="92">
        <v>44273</v>
      </c>
      <c r="F671" s="92">
        <v>43999</v>
      </c>
      <c r="G671" s="92">
        <v>43999</v>
      </c>
      <c r="H671" s="58"/>
      <c r="I671" s="94">
        <v>44273.500081018516</v>
      </c>
      <c r="J671" s="93">
        <v>1275917.6000000001</v>
      </c>
      <c r="K671" s="93">
        <v>1366464</v>
      </c>
      <c r="L671" s="93">
        <v>1161494.3999999999</v>
      </c>
      <c r="M671" s="93">
        <v>90546.4</v>
      </c>
    </row>
    <row r="672" spans="1:13" x14ac:dyDescent="0.3">
      <c r="A672" s="91" t="s">
        <v>92</v>
      </c>
      <c r="B672" s="91" t="s">
        <v>92</v>
      </c>
      <c r="C672" s="91" t="s">
        <v>201</v>
      </c>
      <c r="D672" s="91" t="s">
        <v>94</v>
      </c>
      <c r="E672" s="92">
        <v>44943</v>
      </c>
      <c r="F672" s="92">
        <v>44623</v>
      </c>
      <c r="G672" s="92">
        <v>44623</v>
      </c>
      <c r="H672" s="58"/>
      <c r="I672" s="94">
        <v>44943.363749999997</v>
      </c>
      <c r="J672" s="93">
        <v>1161555.6000000001</v>
      </c>
      <c r="K672" s="93">
        <v>1366536</v>
      </c>
      <c r="L672" s="93">
        <v>1161555.6000000001</v>
      </c>
      <c r="M672" s="93">
        <v>204980.4</v>
      </c>
    </row>
    <row r="673" spans="1:13" x14ac:dyDescent="0.3">
      <c r="A673" s="91" t="s">
        <v>544</v>
      </c>
      <c r="B673" s="91" t="s">
        <v>578</v>
      </c>
      <c r="C673" s="91" t="s">
        <v>624</v>
      </c>
      <c r="D673" s="91" t="s">
        <v>94</v>
      </c>
      <c r="E673" s="58"/>
      <c r="F673" s="92">
        <v>42628</v>
      </c>
      <c r="G673" s="92">
        <v>43613</v>
      </c>
      <c r="H673" s="58"/>
      <c r="I673" s="83"/>
      <c r="J673" s="93">
        <v>1298927.3999999999</v>
      </c>
      <c r="K673" s="93">
        <v>1367292</v>
      </c>
      <c r="L673" s="93">
        <v>1162198.2</v>
      </c>
      <c r="M673" s="93">
        <v>68364.600000000006</v>
      </c>
    </row>
    <row r="674" spans="1:13" x14ac:dyDescent="0.3">
      <c r="A674" s="91" t="s">
        <v>962</v>
      </c>
      <c r="B674" s="91" t="s">
        <v>962</v>
      </c>
      <c r="C674" s="91" t="s">
        <v>982</v>
      </c>
      <c r="D674" s="91" t="s">
        <v>94</v>
      </c>
      <c r="E674" s="92">
        <v>43550</v>
      </c>
      <c r="F674" s="92">
        <v>42699</v>
      </c>
      <c r="G674" s="92">
        <v>43510</v>
      </c>
      <c r="H674" s="58"/>
      <c r="I674" s="94">
        <v>43550.414606481485</v>
      </c>
      <c r="J674" s="93">
        <v>1296238.26</v>
      </c>
      <c r="K674" s="93">
        <v>1375268.4</v>
      </c>
      <c r="L674" s="93">
        <v>1168978.1399999999</v>
      </c>
      <c r="M674" s="93">
        <v>79030.14</v>
      </c>
    </row>
    <row r="675" spans="1:13" x14ac:dyDescent="0.3">
      <c r="A675" s="91" t="s">
        <v>932</v>
      </c>
      <c r="B675" s="91" t="s">
        <v>932</v>
      </c>
      <c r="C675" s="91" t="s">
        <v>959</v>
      </c>
      <c r="D675" s="91" t="s">
        <v>94</v>
      </c>
      <c r="E675" s="92">
        <v>44141</v>
      </c>
      <c r="F675" s="92">
        <v>43024</v>
      </c>
      <c r="G675" s="92">
        <v>43672</v>
      </c>
      <c r="H675" s="58"/>
      <c r="I675" s="94">
        <v>44141.340798611112</v>
      </c>
      <c r="J675" s="93">
        <v>1307145.8899999999</v>
      </c>
      <c r="K675" s="93">
        <v>1375943.04</v>
      </c>
      <c r="L675" s="93">
        <v>1169551.58</v>
      </c>
      <c r="M675" s="93">
        <v>68797.149999999994</v>
      </c>
    </row>
    <row r="676" spans="1:13" x14ac:dyDescent="0.3">
      <c r="A676" s="91" t="s">
        <v>280</v>
      </c>
      <c r="B676" s="91" t="s">
        <v>281</v>
      </c>
      <c r="C676" s="91" t="s">
        <v>373</v>
      </c>
      <c r="D676" s="91" t="s">
        <v>94</v>
      </c>
      <c r="E676" s="58"/>
      <c r="F676" s="92">
        <v>42703</v>
      </c>
      <c r="G676" s="92">
        <v>43549</v>
      </c>
      <c r="H676" s="58"/>
      <c r="I676" s="83"/>
      <c r="J676" s="93">
        <v>1307761.8999999999</v>
      </c>
      <c r="K676" s="93">
        <v>1376591.47</v>
      </c>
      <c r="L676" s="93">
        <v>1170102.76</v>
      </c>
      <c r="M676" s="93">
        <v>68829.570000000007</v>
      </c>
    </row>
    <row r="677" spans="1:13" x14ac:dyDescent="0.3">
      <c r="A677" s="91" t="s">
        <v>647</v>
      </c>
      <c r="B677" s="91" t="s">
        <v>647</v>
      </c>
      <c r="C677" s="91" t="s">
        <v>704</v>
      </c>
      <c r="D677" s="91" t="s">
        <v>94</v>
      </c>
      <c r="E677" s="92">
        <v>45082</v>
      </c>
      <c r="F677" s="92">
        <v>44692</v>
      </c>
      <c r="G677" s="92">
        <v>44692</v>
      </c>
      <c r="H677" s="58"/>
      <c r="I677" s="94">
        <v>45091.418622685182</v>
      </c>
      <c r="J677" s="93">
        <v>1172449.2</v>
      </c>
      <c r="K677" s="93">
        <v>1379352</v>
      </c>
      <c r="L677" s="93">
        <v>1172449.2</v>
      </c>
      <c r="M677" s="93">
        <v>206902.8</v>
      </c>
    </row>
    <row r="678" spans="1:13" x14ac:dyDescent="0.3">
      <c r="A678" s="91" t="s">
        <v>92</v>
      </c>
      <c r="B678" s="91" t="s">
        <v>92</v>
      </c>
      <c r="C678" s="91" t="s">
        <v>209</v>
      </c>
      <c r="D678" s="91" t="s">
        <v>94</v>
      </c>
      <c r="E678" s="92">
        <v>44958</v>
      </c>
      <c r="F678" s="92">
        <v>44488</v>
      </c>
      <c r="G678" s="92">
        <v>44935</v>
      </c>
      <c r="H678" s="58"/>
      <c r="I678" s="94">
        <v>44958.6</v>
      </c>
      <c r="J678" s="93">
        <v>1173778.3799999999</v>
      </c>
      <c r="K678" s="93">
        <v>1380915.74</v>
      </c>
      <c r="L678" s="93">
        <v>1173778.3799999999</v>
      </c>
      <c r="M678" s="93">
        <v>207137.36</v>
      </c>
    </row>
    <row r="679" spans="1:13" x14ac:dyDescent="0.3">
      <c r="A679" s="91" t="s">
        <v>1151</v>
      </c>
      <c r="B679" s="91" t="s">
        <v>1173</v>
      </c>
      <c r="C679" s="91" t="s">
        <v>1221</v>
      </c>
      <c r="D679" s="91" t="s">
        <v>94</v>
      </c>
      <c r="E679" s="92">
        <v>44041</v>
      </c>
      <c r="F679" s="92">
        <v>43181</v>
      </c>
      <c r="G679" s="92">
        <v>43684</v>
      </c>
      <c r="H679" s="58"/>
      <c r="I679" s="94">
        <v>44041.50172453704</v>
      </c>
      <c r="J679" s="93">
        <v>1319538.83</v>
      </c>
      <c r="K679" s="93">
        <v>1388988.24</v>
      </c>
      <c r="L679" s="93">
        <v>1180640</v>
      </c>
      <c r="M679" s="93">
        <v>69449.41</v>
      </c>
    </row>
    <row r="680" spans="1:13" x14ac:dyDescent="0.3">
      <c r="A680" s="91" t="s">
        <v>773</v>
      </c>
      <c r="B680" s="91" t="s">
        <v>773</v>
      </c>
      <c r="C680" s="91" t="s">
        <v>829</v>
      </c>
      <c r="D680" s="91" t="s">
        <v>94</v>
      </c>
      <c r="E680" s="58"/>
      <c r="F680" s="92">
        <v>42940</v>
      </c>
      <c r="G680" s="92">
        <v>43647</v>
      </c>
      <c r="H680" s="58"/>
      <c r="I680" s="83"/>
      <c r="J680" s="93">
        <v>1180677.25</v>
      </c>
      <c r="K680" s="93">
        <v>1389032.06</v>
      </c>
      <c r="L680" s="93">
        <v>1180677.25</v>
      </c>
      <c r="M680" s="93">
        <v>208354.81</v>
      </c>
    </row>
    <row r="681" spans="1:13" x14ac:dyDescent="0.3">
      <c r="A681" s="91" t="s">
        <v>736</v>
      </c>
      <c r="B681" s="91" t="s">
        <v>737</v>
      </c>
      <c r="C681" s="91" t="s">
        <v>1313</v>
      </c>
      <c r="D681" s="91" t="s">
        <v>94</v>
      </c>
      <c r="E681" s="92">
        <v>45078</v>
      </c>
      <c r="F681" s="92">
        <v>43808</v>
      </c>
      <c r="G681" s="92">
        <v>45075</v>
      </c>
      <c r="H681" s="58"/>
      <c r="I681" s="94">
        <v>45078.562152777777</v>
      </c>
      <c r="J681" s="93">
        <v>1319702.8400000001</v>
      </c>
      <c r="K681" s="93">
        <v>1389160.88</v>
      </c>
      <c r="L681" s="93">
        <v>1180786.75</v>
      </c>
      <c r="M681" s="93">
        <v>69458.039999999994</v>
      </c>
    </row>
    <row r="682" spans="1:13" x14ac:dyDescent="0.3">
      <c r="A682" s="91" t="s">
        <v>92</v>
      </c>
      <c r="B682" s="91" t="s">
        <v>92</v>
      </c>
      <c r="C682" s="91" t="s">
        <v>246</v>
      </c>
      <c r="D682" s="91" t="s">
        <v>94</v>
      </c>
      <c r="E682" s="92">
        <v>44992</v>
      </c>
      <c r="F682" s="92">
        <v>44578</v>
      </c>
      <c r="G682" s="92">
        <v>44578</v>
      </c>
      <c r="H682" s="58"/>
      <c r="I682" s="94">
        <v>44994.464039351849</v>
      </c>
      <c r="J682" s="93">
        <v>1180913.53</v>
      </c>
      <c r="K682" s="93">
        <v>1389310.04</v>
      </c>
      <c r="L682" s="93">
        <v>1180913.53</v>
      </c>
      <c r="M682" s="93">
        <v>208396.51</v>
      </c>
    </row>
    <row r="683" spans="1:13" x14ac:dyDescent="0.3">
      <c r="A683" s="91" t="s">
        <v>544</v>
      </c>
      <c r="B683" s="91" t="s">
        <v>545</v>
      </c>
      <c r="C683" s="91" t="s">
        <v>561</v>
      </c>
      <c r="D683" s="91" t="s">
        <v>94</v>
      </c>
      <c r="E683" s="92">
        <v>44972</v>
      </c>
      <c r="F683" s="92">
        <v>44532</v>
      </c>
      <c r="G683" s="92">
        <v>44967</v>
      </c>
      <c r="H683" s="58"/>
      <c r="I683" s="94">
        <v>45139.414155092592</v>
      </c>
      <c r="J683" s="93">
        <v>1325208.6299999999</v>
      </c>
      <c r="K683" s="93">
        <v>1394956.45</v>
      </c>
      <c r="L683" s="93">
        <v>1185712.98</v>
      </c>
      <c r="M683" s="93">
        <v>69747.820000000007</v>
      </c>
    </row>
    <row r="684" spans="1:13" x14ac:dyDescent="0.3">
      <c r="A684" s="91" t="s">
        <v>92</v>
      </c>
      <c r="B684" s="91" t="s">
        <v>92</v>
      </c>
      <c r="C684" s="91" t="s">
        <v>155</v>
      </c>
      <c r="D684" s="91" t="s">
        <v>94</v>
      </c>
      <c r="E684" s="92">
        <v>44279</v>
      </c>
      <c r="F684" s="92">
        <v>43593</v>
      </c>
      <c r="G684" s="92">
        <v>43733</v>
      </c>
      <c r="H684" s="58"/>
      <c r="I684" s="94">
        <v>44306.431504629632</v>
      </c>
      <c r="J684" s="93">
        <v>1185936.25</v>
      </c>
      <c r="K684" s="93">
        <v>1395219.12</v>
      </c>
      <c r="L684" s="93">
        <v>1185936.25</v>
      </c>
      <c r="M684" s="93">
        <v>209282.87</v>
      </c>
    </row>
    <row r="685" spans="1:13" x14ac:dyDescent="0.3">
      <c r="A685" s="91" t="s">
        <v>1151</v>
      </c>
      <c r="B685" s="91" t="s">
        <v>1173</v>
      </c>
      <c r="C685" s="91" t="s">
        <v>1204</v>
      </c>
      <c r="D685" s="91" t="s">
        <v>94</v>
      </c>
      <c r="E685" s="92">
        <v>44846</v>
      </c>
      <c r="F685" s="92">
        <v>43087</v>
      </c>
      <c r="G685" s="92">
        <v>43696</v>
      </c>
      <c r="H685" s="58"/>
      <c r="I685" s="94">
        <v>44846.570787037039</v>
      </c>
      <c r="J685" s="93">
        <v>1328358.3999999999</v>
      </c>
      <c r="K685" s="93">
        <v>1398272</v>
      </c>
      <c r="L685" s="93">
        <v>1188531.2</v>
      </c>
      <c r="M685" s="93">
        <v>69913.600000000006</v>
      </c>
    </row>
    <row r="686" spans="1:13" x14ac:dyDescent="0.3">
      <c r="A686" s="91" t="s">
        <v>544</v>
      </c>
      <c r="B686" s="91" t="s">
        <v>578</v>
      </c>
      <c r="C686" s="91" t="s">
        <v>637</v>
      </c>
      <c r="D686" s="91" t="s">
        <v>94</v>
      </c>
      <c r="E686" s="58"/>
      <c r="F686" s="92">
        <v>42641</v>
      </c>
      <c r="G686" s="92">
        <v>43598</v>
      </c>
      <c r="H686" s="58"/>
      <c r="I686" s="83"/>
      <c r="J686" s="93">
        <v>1329884.1000000001</v>
      </c>
      <c r="K686" s="93">
        <v>1399878</v>
      </c>
      <c r="L686" s="93">
        <v>1189896.3</v>
      </c>
      <c r="M686" s="93">
        <v>69993.899999999994</v>
      </c>
    </row>
    <row r="687" spans="1:13" x14ac:dyDescent="0.3">
      <c r="A687" s="91" t="s">
        <v>1286</v>
      </c>
      <c r="B687" s="91" t="s">
        <v>1286</v>
      </c>
      <c r="C687" s="91" t="s">
        <v>1292</v>
      </c>
      <c r="D687" s="91" t="s">
        <v>94</v>
      </c>
      <c r="E687" s="58"/>
      <c r="F687" s="92">
        <v>42397</v>
      </c>
      <c r="G687" s="92">
        <v>43024</v>
      </c>
      <c r="H687" s="58"/>
      <c r="I687" s="83"/>
      <c r="J687" s="93">
        <v>1190000</v>
      </c>
      <c r="K687" s="93">
        <v>1400000</v>
      </c>
      <c r="L687" s="93">
        <v>1190000</v>
      </c>
      <c r="M687" s="93">
        <v>210000</v>
      </c>
    </row>
    <row r="688" spans="1:13" x14ac:dyDescent="0.3">
      <c r="A688" s="91" t="s">
        <v>773</v>
      </c>
      <c r="B688" s="91" t="s">
        <v>773</v>
      </c>
      <c r="C688" s="91" t="s">
        <v>850</v>
      </c>
      <c r="D688" s="91" t="s">
        <v>94</v>
      </c>
      <c r="E688" s="58"/>
      <c r="F688" s="92">
        <v>42936</v>
      </c>
      <c r="G688" s="92">
        <v>43672</v>
      </c>
      <c r="H688" s="58"/>
      <c r="I688" s="83"/>
      <c r="J688" s="93">
        <v>1190340</v>
      </c>
      <c r="K688" s="93">
        <v>1400400</v>
      </c>
      <c r="L688" s="93">
        <v>1190340</v>
      </c>
      <c r="M688" s="93">
        <v>210060</v>
      </c>
    </row>
    <row r="689" spans="1:13" x14ac:dyDescent="0.3">
      <c r="A689" s="91" t="s">
        <v>92</v>
      </c>
      <c r="B689" s="91" t="s">
        <v>92</v>
      </c>
      <c r="C689" s="91" t="s">
        <v>233</v>
      </c>
      <c r="D689" s="91" t="s">
        <v>94</v>
      </c>
      <c r="E689" s="92">
        <v>44105</v>
      </c>
      <c r="F689" s="92">
        <v>43455</v>
      </c>
      <c r="G689" s="92">
        <v>43711</v>
      </c>
      <c r="H689" s="58"/>
      <c r="I689" s="94">
        <v>44264.613888888889</v>
      </c>
      <c r="J689" s="93">
        <v>1195678.68</v>
      </c>
      <c r="K689" s="93">
        <v>1406680.8</v>
      </c>
      <c r="L689" s="93">
        <v>1195678.68</v>
      </c>
      <c r="M689" s="93">
        <v>211002.12</v>
      </c>
    </row>
    <row r="690" spans="1:13" x14ac:dyDescent="0.3">
      <c r="A690" s="91" t="s">
        <v>773</v>
      </c>
      <c r="B690" s="91" t="s">
        <v>773</v>
      </c>
      <c r="C690" s="91" t="s">
        <v>851</v>
      </c>
      <c r="D690" s="91" t="s">
        <v>94</v>
      </c>
      <c r="E690" s="92">
        <v>44566</v>
      </c>
      <c r="F690" s="92">
        <v>42956</v>
      </c>
      <c r="G690" s="92">
        <v>43670</v>
      </c>
      <c r="H690" s="58"/>
      <c r="I690" s="94">
        <v>44627.391319444447</v>
      </c>
      <c r="J690" s="93">
        <v>1199556.72</v>
      </c>
      <c r="K690" s="93">
        <v>1411243.2</v>
      </c>
      <c r="L690" s="93">
        <v>1199556.72</v>
      </c>
      <c r="M690" s="93">
        <v>211686.48</v>
      </c>
    </row>
    <row r="691" spans="1:13" x14ac:dyDescent="0.3">
      <c r="A691" s="91" t="s">
        <v>92</v>
      </c>
      <c r="B691" s="91" t="s">
        <v>92</v>
      </c>
      <c r="C691" s="91" t="s">
        <v>250</v>
      </c>
      <c r="D691" s="91" t="s">
        <v>94</v>
      </c>
      <c r="E691" s="92">
        <v>43903</v>
      </c>
      <c r="F691" s="92">
        <v>43398</v>
      </c>
      <c r="G691" s="92">
        <v>43690</v>
      </c>
      <c r="H691" s="58"/>
      <c r="I691" s="94">
        <v>43903.446793981479</v>
      </c>
      <c r="J691" s="93">
        <v>1204981.2</v>
      </c>
      <c r="K691" s="93">
        <v>1417624.94</v>
      </c>
      <c r="L691" s="93">
        <v>1204981.2</v>
      </c>
      <c r="M691" s="93">
        <v>212643.74</v>
      </c>
    </row>
    <row r="692" spans="1:13" x14ac:dyDescent="0.3">
      <c r="A692" s="91" t="s">
        <v>993</v>
      </c>
      <c r="B692" s="91" t="s">
        <v>1011</v>
      </c>
      <c r="C692" s="91" t="s">
        <v>1088</v>
      </c>
      <c r="D692" s="91" t="s">
        <v>94</v>
      </c>
      <c r="E692" s="92">
        <v>44166</v>
      </c>
      <c r="F692" s="92">
        <v>42776</v>
      </c>
      <c r="G692" s="92">
        <v>43668</v>
      </c>
      <c r="H692" s="58"/>
      <c r="I692" s="94">
        <v>44271.540381944447</v>
      </c>
      <c r="J692" s="93">
        <v>1348074.26</v>
      </c>
      <c r="K692" s="93">
        <v>1419025.54</v>
      </c>
      <c r="L692" s="93">
        <v>1206171.7</v>
      </c>
      <c r="M692" s="93">
        <v>70951.28</v>
      </c>
    </row>
    <row r="693" spans="1:13" x14ac:dyDescent="0.3">
      <c r="A693" s="91" t="s">
        <v>773</v>
      </c>
      <c r="B693" s="91" t="s">
        <v>773</v>
      </c>
      <c r="C693" s="91" t="s">
        <v>887</v>
      </c>
      <c r="D693" s="91" t="s">
        <v>94</v>
      </c>
      <c r="E693" s="92">
        <v>44032</v>
      </c>
      <c r="F693" s="92">
        <v>42930</v>
      </c>
      <c r="G693" s="92">
        <v>43795</v>
      </c>
      <c r="H693" s="58"/>
      <c r="I693" s="94">
        <v>44844.616377314815</v>
      </c>
      <c r="J693" s="93">
        <v>1207655.2</v>
      </c>
      <c r="K693" s="93">
        <v>1420770.82</v>
      </c>
      <c r="L693" s="93">
        <v>1207655.2</v>
      </c>
      <c r="M693" s="93">
        <v>213115.62</v>
      </c>
    </row>
    <row r="694" spans="1:13" x14ac:dyDescent="0.3">
      <c r="A694" s="91" t="s">
        <v>773</v>
      </c>
      <c r="B694" s="91" t="s">
        <v>773</v>
      </c>
      <c r="C694" s="91" t="s">
        <v>901</v>
      </c>
      <c r="D694" s="91" t="s">
        <v>94</v>
      </c>
      <c r="E694" s="92">
        <v>43746</v>
      </c>
      <c r="F694" s="92">
        <v>42964</v>
      </c>
      <c r="G694" s="92">
        <v>43685</v>
      </c>
      <c r="H694" s="58"/>
      <c r="I694" s="94">
        <v>43746.523530092592</v>
      </c>
      <c r="J694" s="93">
        <v>1208237.17</v>
      </c>
      <c r="K694" s="93">
        <v>1421455.49</v>
      </c>
      <c r="L694" s="93">
        <v>1208237.17</v>
      </c>
      <c r="M694" s="93">
        <v>213218.32</v>
      </c>
    </row>
    <row r="695" spans="1:13" x14ac:dyDescent="0.3">
      <c r="A695" s="91" t="s">
        <v>280</v>
      </c>
      <c r="B695" s="91" t="s">
        <v>418</v>
      </c>
      <c r="C695" s="91" t="s">
        <v>444</v>
      </c>
      <c r="D695" s="91" t="s">
        <v>94</v>
      </c>
      <c r="E695" s="92">
        <v>45166</v>
      </c>
      <c r="F695" s="92">
        <v>42655</v>
      </c>
      <c r="G695" s="92">
        <v>44159</v>
      </c>
      <c r="H695" s="58"/>
      <c r="I695" s="94">
        <v>45166.590763888889</v>
      </c>
      <c r="J695" s="93">
        <v>1350476.38</v>
      </c>
      <c r="K695" s="93">
        <v>1421554.08</v>
      </c>
      <c r="L695" s="93">
        <v>1208320.97</v>
      </c>
      <c r="M695" s="93">
        <v>71077.7</v>
      </c>
    </row>
    <row r="696" spans="1:13" x14ac:dyDescent="0.3">
      <c r="A696" s="91" t="s">
        <v>1151</v>
      </c>
      <c r="B696" s="91" t="s">
        <v>1173</v>
      </c>
      <c r="C696" s="91" t="s">
        <v>1227</v>
      </c>
      <c r="D696" s="91" t="s">
        <v>94</v>
      </c>
      <c r="E696" s="92">
        <v>44365</v>
      </c>
      <c r="F696" s="92">
        <v>43173</v>
      </c>
      <c r="G696" s="92">
        <v>43670</v>
      </c>
      <c r="H696" s="58"/>
      <c r="I696" s="94">
        <v>44382.484293981484</v>
      </c>
      <c r="J696" s="93">
        <v>1354074.9</v>
      </c>
      <c r="K696" s="93">
        <v>1425342</v>
      </c>
      <c r="L696" s="93">
        <v>1211540.7</v>
      </c>
      <c r="M696" s="93">
        <v>71267.100000000006</v>
      </c>
    </row>
    <row r="697" spans="1:13" x14ac:dyDescent="0.3">
      <c r="A697" s="91" t="s">
        <v>736</v>
      </c>
      <c r="B697" s="91" t="s">
        <v>739</v>
      </c>
      <c r="C697" s="91" t="s">
        <v>761</v>
      </c>
      <c r="D697" s="91" t="s">
        <v>94</v>
      </c>
      <c r="E697" s="92">
        <v>44365</v>
      </c>
      <c r="F697" s="92">
        <v>43403</v>
      </c>
      <c r="G697" s="92">
        <v>43677</v>
      </c>
      <c r="H697" s="58"/>
      <c r="I697" s="94">
        <v>44382.414976851855</v>
      </c>
      <c r="J697" s="93">
        <v>1370941.25</v>
      </c>
      <c r="K697" s="93">
        <v>1443096.05</v>
      </c>
      <c r="L697" s="93">
        <v>1226631.6399999999</v>
      </c>
      <c r="M697" s="93">
        <v>72154.8</v>
      </c>
    </row>
    <row r="698" spans="1:13" x14ac:dyDescent="0.3">
      <c r="A698" s="91" t="s">
        <v>544</v>
      </c>
      <c r="B698" s="91" t="s">
        <v>545</v>
      </c>
      <c r="C698" s="91" t="s">
        <v>550</v>
      </c>
      <c r="D698" s="91" t="s">
        <v>94</v>
      </c>
      <c r="E698" s="92">
        <v>43396</v>
      </c>
      <c r="F698" s="92">
        <v>42956</v>
      </c>
      <c r="G698" s="92">
        <v>42997</v>
      </c>
      <c r="H698" s="58"/>
      <c r="I698" s="94">
        <v>43679.367199074077</v>
      </c>
      <c r="J698" s="93">
        <v>1371799.86</v>
      </c>
      <c r="K698" s="93">
        <v>1443999.85</v>
      </c>
      <c r="L698" s="93">
        <v>1227399.8700000001</v>
      </c>
      <c r="M698" s="93">
        <v>72199.990000000005</v>
      </c>
    </row>
    <row r="699" spans="1:13" x14ac:dyDescent="0.3">
      <c r="A699" s="91" t="s">
        <v>647</v>
      </c>
      <c r="B699" s="91" t="s">
        <v>647</v>
      </c>
      <c r="C699" s="91" t="s">
        <v>707</v>
      </c>
      <c r="D699" s="91" t="s">
        <v>94</v>
      </c>
      <c r="E699" s="92">
        <v>44916</v>
      </c>
      <c r="F699" s="92">
        <v>44403</v>
      </c>
      <c r="G699" s="92">
        <v>44403</v>
      </c>
      <c r="H699" s="58"/>
      <c r="I699" s="94">
        <v>44917.376643518517</v>
      </c>
      <c r="J699" s="93">
        <v>1227584.53</v>
      </c>
      <c r="K699" s="93">
        <v>1444217.1</v>
      </c>
      <c r="L699" s="93">
        <v>1227584.53</v>
      </c>
      <c r="M699" s="93">
        <v>216632.57</v>
      </c>
    </row>
    <row r="700" spans="1:13" x14ac:dyDescent="0.3">
      <c r="A700" s="91" t="s">
        <v>932</v>
      </c>
      <c r="B700" s="91" t="s">
        <v>932</v>
      </c>
      <c r="C700" s="91" t="s">
        <v>933</v>
      </c>
      <c r="D700" s="91" t="s">
        <v>94</v>
      </c>
      <c r="E700" s="92">
        <v>44032</v>
      </c>
      <c r="F700" s="92">
        <v>43021</v>
      </c>
      <c r="G700" s="92">
        <v>43697</v>
      </c>
      <c r="H700" s="58"/>
      <c r="I700" s="94">
        <v>44050.499907407408</v>
      </c>
      <c r="J700" s="93">
        <v>1372748.6</v>
      </c>
      <c r="K700" s="93">
        <v>1444998.53</v>
      </c>
      <c r="L700" s="93">
        <v>1228248.75</v>
      </c>
      <c r="M700" s="93">
        <v>72249.929999999993</v>
      </c>
    </row>
    <row r="701" spans="1:13" x14ac:dyDescent="0.3">
      <c r="A701" s="91" t="s">
        <v>544</v>
      </c>
      <c r="B701" s="91" t="s">
        <v>578</v>
      </c>
      <c r="C701" s="91" t="s">
        <v>645</v>
      </c>
      <c r="D701" s="91" t="s">
        <v>94</v>
      </c>
      <c r="E701" s="58"/>
      <c r="F701" s="92">
        <v>42633</v>
      </c>
      <c r="G701" s="92">
        <v>43613</v>
      </c>
      <c r="H701" s="58"/>
      <c r="I701" s="83"/>
      <c r="J701" s="93">
        <v>1374657.37</v>
      </c>
      <c r="K701" s="93">
        <v>1447007.76</v>
      </c>
      <c r="L701" s="93">
        <v>1229956.6000000001</v>
      </c>
      <c r="M701" s="93">
        <v>72350.39</v>
      </c>
    </row>
    <row r="702" spans="1:13" x14ac:dyDescent="0.3">
      <c r="A702" s="91" t="s">
        <v>92</v>
      </c>
      <c r="B702" s="91" t="s">
        <v>92</v>
      </c>
      <c r="C702" s="91" t="s">
        <v>221</v>
      </c>
      <c r="D702" s="91" t="s">
        <v>94</v>
      </c>
      <c r="E702" s="58"/>
      <c r="F702" s="92">
        <v>42746</v>
      </c>
      <c r="G702" s="92">
        <v>43545</v>
      </c>
      <c r="H702" s="58"/>
      <c r="I702" s="83"/>
      <c r="J702" s="93">
        <v>1234939.5</v>
      </c>
      <c r="K702" s="93">
        <v>1452870</v>
      </c>
      <c r="L702" s="93">
        <v>1234939.5</v>
      </c>
      <c r="M702" s="93">
        <v>217930.5</v>
      </c>
    </row>
    <row r="703" spans="1:13" x14ac:dyDescent="0.3">
      <c r="A703" s="91" t="s">
        <v>1151</v>
      </c>
      <c r="B703" s="91" t="s">
        <v>1173</v>
      </c>
      <c r="C703" s="91" t="s">
        <v>1195</v>
      </c>
      <c r="D703" s="91" t="s">
        <v>94</v>
      </c>
      <c r="E703" s="92">
        <v>44539</v>
      </c>
      <c r="F703" s="92">
        <v>43091</v>
      </c>
      <c r="G703" s="92">
        <v>43664</v>
      </c>
      <c r="H703" s="58"/>
      <c r="I703" s="94">
        <v>44539.451041666667</v>
      </c>
      <c r="J703" s="93">
        <v>1380996</v>
      </c>
      <c r="K703" s="93">
        <v>1453680</v>
      </c>
      <c r="L703" s="93">
        <v>1235628</v>
      </c>
      <c r="M703" s="93">
        <v>72684</v>
      </c>
    </row>
    <row r="704" spans="1:13" x14ac:dyDescent="0.3">
      <c r="A704" s="91" t="s">
        <v>1151</v>
      </c>
      <c r="B704" s="91" t="s">
        <v>1173</v>
      </c>
      <c r="C704" s="91" t="s">
        <v>1274</v>
      </c>
      <c r="D704" s="91" t="s">
        <v>94</v>
      </c>
      <c r="E704" s="92">
        <v>45013</v>
      </c>
      <c r="F704" s="92">
        <v>44175</v>
      </c>
      <c r="G704" s="92">
        <v>44755</v>
      </c>
      <c r="H704" s="58"/>
      <c r="I704" s="94">
        <v>45111.506655092591</v>
      </c>
      <c r="J704" s="93">
        <v>1381034.76</v>
      </c>
      <c r="K704" s="93">
        <v>1453720.8</v>
      </c>
      <c r="L704" s="93">
        <v>1235662.68</v>
      </c>
      <c r="M704" s="93">
        <v>72686.039999999994</v>
      </c>
    </row>
    <row r="705" spans="1:13" x14ac:dyDescent="0.3">
      <c r="A705" s="91" t="s">
        <v>280</v>
      </c>
      <c r="B705" s="91" t="s">
        <v>418</v>
      </c>
      <c r="C705" s="91" t="s">
        <v>420</v>
      </c>
      <c r="D705" s="91" t="s">
        <v>94</v>
      </c>
      <c r="E705" s="92">
        <v>45044</v>
      </c>
      <c r="F705" s="92">
        <v>42703</v>
      </c>
      <c r="G705" s="92">
        <v>44175</v>
      </c>
      <c r="H705" s="58"/>
      <c r="I705" s="94">
        <v>45050.311527777776</v>
      </c>
      <c r="J705" s="93">
        <v>1383626.25</v>
      </c>
      <c r="K705" s="93">
        <v>1456448.68</v>
      </c>
      <c r="L705" s="93">
        <v>1237981.3799999999</v>
      </c>
      <c r="M705" s="93">
        <v>72822.429999999993</v>
      </c>
    </row>
    <row r="706" spans="1:13" x14ac:dyDescent="0.3">
      <c r="A706" s="91" t="s">
        <v>92</v>
      </c>
      <c r="B706" s="91" t="s">
        <v>92</v>
      </c>
      <c r="C706" s="91" t="s">
        <v>193</v>
      </c>
      <c r="D706" s="91" t="s">
        <v>94</v>
      </c>
      <c r="E706" s="92">
        <v>45189</v>
      </c>
      <c r="F706" s="92">
        <v>44769</v>
      </c>
      <c r="G706" s="92">
        <v>44769</v>
      </c>
      <c r="H706" s="58"/>
      <c r="I706" s="94">
        <v>45190.481307870374</v>
      </c>
      <c r="J706" s="93">
        <v>1238532.23</v>
      </c>
      <c r="K706" s="93">
        <v>1457096.74</v>
      </c>
      <c r="L706" s="93">
        <v>1238532.23</v>
      </c>
      <c r="M706" s="93">
        <v>218564.51</v>
      </c>
    </row>
    <row r="707" spans="1:13" x14ac:dyDescent="0.3">
      <c r="A707" s="91" t="s">
        <v>280</v>
      </c>
      <c r="B707" s="91" t="s">
        <v>281</v>
      </c>
      <c r="C707" s="91" t="s">
        <v>382</v>
      </c>
      <c r="D707" s="91" t="s">
        <v>94</v>
      </c>
      <c r="E707" s="92">
        <v>43592</v>
      </c>
      <c r="F707" s="92">
        <v>42704</v>
      </c>
      <c r="G707" s="92">
        <v>43580</v>
      </c>
      <c r="H707" s="58"/>
      <c r="I707" s="94">
        <v>43592.367847222224</v>
      </c>
      <c r="J707" s="93">
        <v>1385812.91</v>
      </c>
      <c r="K707" s="93">
        <v>1458750.43</v>
      </c>
      <c r="L707" s="93">
        <v>1239937.8600000001</v>
      </c>
      <c r="M707" s="93">
        <v>72937.52</v>
      </c>
    </row>
    <row r="708" spans="1:13" x14ac:dyDescent="0.3">
      <c r="A708" s="91" t="s">
        <v>773</v>
      </c>
      <c r="B708" s="91" t="s">
        <v>773</v>
      </c>
      <c r="C708" s="91" t="s">
        <v>899</v>
      </c>
      <c r="D708" s="91" t="s">
        <v>94</v>
      </c>
      <c r="E708" s="92">
        <v>44032</v>
      </c>
      <c r="F708" s="92">
        <v>42936</v>
      </c>
      <c r="G708" s="92">
        <v>43777</v>
      </c>
      <c r="H708" s="58"/>
      <c r="I708" s="94">
        <v>44844.618055555555</v>
      </c>
      <c r="J708" s="93">
        <v>1244576.55</v>
      </c>
      <c r="K708" s="93">
        <v>1464207.7</v>
      </c>
      <c r="L708" s="93">
        <v>1244576.55</v>
      </c>
      <c r="M708" s="93">
        <v>219631.15</v>
      </c>
    </row>
    <row r="709" spans="1:13" x14ac:dyDescent="0.3">
      <c r="A709" s="91" t="s">
        <v>544</v>
      </c>
      <c r="B709" s="91" t="s">
        <v>578</v>
      </c>
      <c r="C709" s="91" t="s">
        <v>640</v>
      </c>
      <c r="D709" s="91" t="s">
        <v>94</v>
      </c>
      <c r="E709" s="92">
        <v>43154</v>
      </c>
      <c r="F709" s="92">
        <v>42641</v>
      </c>
      <c r="G709" s="92">
        <v>42641</v>
      </c>
      <c r="H709" s="58"/>
      <c r="I709" s="94">
        <v>43199.81925925926</v>
      </c>
      <c r="J709" s="93">
        <v>1392384.6</v>
      </c>
      <c r="K709" s="93">
        <v>1465668</v>
      </c>
      <c r="L709" s="93">
        <v>1245817.8</v>
      </c>
      <c r="M709" s="93">
        <v>73283.399999999994</v>
      </c>
    </row>
    <row r="710" spans="1:13" x14ac:dyDescent="0.3">
      <c r="A710" s="91" t="s">
        <v>280</v>
      </c>
      <c r="B710" s="91" t="s">
        <v>281</v>
      </c>
      <c r="C710" s="91" t="s">
        <v>359</v>
      </c>
      <c r="D710" s="91" t="s">
        <v>94</v>
      </c>
      <c r="E710" s="58"/>
      <c r="F710" s="92">
        <v>42695</v>
      </c>
      <c r="G710" s="92">
        <v>43593</v>
      </c>
      <c r="H710" s="58"/>
      <c r="I710" s="83"/>
      <c r="J710" s="93">
        <v>1400457.41</v>
      </c>
      <c r="K710" s="93">
        <v>1474165.7</v>
      </c>
      <c r="L710" s="93">
        <v>1253040.8400000001</v>
      </c>
      <c r="M710" s="93">
        <v>73708.289999999994</v>
      </c>
    </row>
    <row r="711" spans="1:13" x14ac:dyDescent="0.3">
      <c r="A711" s="91" t="s">
        <v>280</v>
      </c>
      <c r="B711" s="91" t="s">
        <v>281</v>
      </c>
      <c r="C711" s="91" t="s">
        <v>330</v>
      </c>
      <c r="D711" s="91" t="s">
        <v>94</v>
      </c>
      <c r="E711" s="92">
        <v>43546</v>
      </c>
      <c r="F711" s="92">
        <v>42688</v>
      </c>
      <c r="G711" s="92">
        <v>43546</v>
      </c>
      <c r="H711" s="58"/>
      <c r="I711" s="94">
        <v>43549.377962962964</v>
      </c>
      <c r="J711" s="93">
        <v>1400590.79</v>
      </c>
      <c r="K711" s="93">
        <v>1474306.09</v>
      </c>
      <c r="L711" s="93">
        <v>1253160.17</v>
      </c>
      <c r="M711" s="93">
        <v>73715.3</v>
      </c>
    </row>
    <row r="712" spans="1:13" x14ac:dyDescent="0.3">
      <c r="A712" s="91" t="s">
        <v>773</v>
      </c>
      <c r="B712" s="91" t="s">
        <v>773</v>
      </c>
      <c r="C712" s="91" t="s">
        <v>902</v>
      </c>
      <c r="D712" s="91" t="s">
        <v>94</v>
      </c>
      <c r="E712" s="92">
        <v>43711</v>
      </c>
      <c r="F712" s="92">
        <v>42964</v>
      </c>
      <c r="G712" s="92">
        <v>43685</v>
      </c>
      <c r="H712" s="58"/>
      <c r="I712" s="94">
        <v>43711.543333333335</v>
      </c>
      <c r="J712" s="93">
        <v>1259588.3500000001</v>
      </c>
      <c r="K712" s="93">
        <v>1481868.65</v>
      </c>
      <c r="L712" s="93">
        <v>1259588.3500000001</v>
      </c>
      <c r="M712" s="93">
        <v>222280.3</v>
      </c>
    </row>
    <row r="713" spans="1:13" x14ac:dyDescent="0.3">
      <c r="A713" s="91" t="s">
        <v>962</v>
      </c>
      <c r="B713" s="91" t="s">
        <v>962</v>
      </c>
      <c r="C713" s="91" t="s">
        <v>969</v>
      </c>
      <c r="D713" s="91" t="s">
        <v>94</v>
      </c>
      <c r="E713" s="58"/>
      <c r="F713" s="92">
        <v>42716</v>
      </c>
      <c r="G713" s="92">
        <v>43490</v>
      </c>
      <c r="H713" s="58"/>
      <c r="I713" s="83"/>
      <c r="J713" s="93">
        <v>1411600.03</v>
      </c>
      <c r="K713" s="93">
        <v>1490888.93</v>
      </c>
      <c r="L713" s="93">
        <v>1267255.5900000001</v>
      </c>
      <c r="M713" s="93">
        <v>79288.899999999994</v>
      </c>
    </row>
    <row r="714" spans="1:13" x14ac:dyDescent="0.3">
      <c r="A714" s="91" t="s">
        <v>1151</v>
      </c>
      <c r="B714" s="91" t="s">
        <v>1173</v>
      </c>
      <c r="C714" s="91" t="s">
        <v>1200</v>
      </c>
      <c r="D714" s="91" t="s">
        <v>94</v>
      </c>
      <c r="E714" s="92">
        <v>45139</v>
      </c>
      <c r="F714" s="92">
        <v>44663</v>
      </c>
      <c r="G714" s="92">
        <v>44663</v>
      </c>
      <c r="H714" s="58"/>
      <c r="I714" s="94">
        <v>45146.324583333335</v>
      </c>
      <c r="J714" s="93">
        <v>1420062.14</v>
      </c>
      <c r="K714" s="93">
        <v>1494802.25</v>
      </c>
      <c r="L714" s="93">
        <v>1270581.9099999999</v>
      </c>
      <c r="M714" s="93">
        <v>74740.11</v>
      </c>
    </row>
    <row r="715" spans="1:13" x14ac:dyDescent="0.3">
      <c r="A715" s="91" t="s">
        <v>932</v>
      </c>
      <c r="B715" s="91" t="s">
        <v>932</v>
      </c>
      <c r="C715" s="91" t="s">
        <v>947</v>
      </c>
      <c r="D715" s="91" t="s">
        <v>94</v>
      </c>
      <c r="E715" s="92">
        <v>43696</v>
      </c>
      <c r="F715" s="92">
        <v>43034</v>
      </c>
      <c r="G715" s="92">
        <v>43682</v>
      </c>
      <c r="H715" s="58"/>
      <c r="I715" s="94">
        <v>43697.528495370374</v>
      </c>
      <c r="J715" s="93">
        <v>1421990.4</v>
      </c>
      <c r="K715" s="93">
        <v>1496832</v>
      </c>
      <c r="L715" s="93">
        <v>1272307.2</v>
      </c>
      <c r="M715" s="93">
        <v>74841.600000000006</v>
      </c>
    </row>
    <row r="716" spans="1:13" x14ac:dyDescent="0.3">
      <c r="A716" s="91" t="s">
        <v>92</v>
      </c>
      <c r="B716" s="91" t="s">
        <v>92</v>
      </c>
      <c r="C716" s="91" t="s">
        <v>274</v>
      </c>
      <c r="D716" s="91" t="s">
        <v>94</v>
      </c>
      <c r="E716" s="58"/>
      <c r="F716" s="92">
        <v>42789</v>
      </c>
      <c r="G716" s="92">
        <v>43539</v>
      </c>
      <c r="H716" s="58"/>
      <c r="I716" s="83"/>
      <c r="J716" s="93">
        <v>1272440.21</v>
      </c>
      <c r="K716" s="93">
        <v>1496988.48</v>
      </c>
      <c r="L716" s="93">
        <v>1272440.21</v>
      </c>
      <c r="M716" s="93">
        <v>224548.27</v>
      </c>
    </row>
    <row r="717" spans="1:13" x14ac:dyDescent="0.3">
      <c r="A717" s="91" t="s">
        <v>993</v>
      </c>
      <c r="B717" s="91" t="s">
        <v>1011</v>
      </c>
      <c r="C717" s="91" t="s">
        <v>1071</v>
      </c>
      <c r="D717" s="91" t="s">
        <v>94</v>
      </c>
      <c r="E717" s="58"/>
      <c r="F717" s="92">
        <v>42562</v>
      </c>
      <c r="G717" s="92">
        <v>43566</v>
      </c>
      <c r="H717" s="58"/>
      <c r="I717" s="83"/>
      <c r="J717" s="93">
        <v>1423447.66</v>
      </c>
      <c r="K717" s="93">
        <v>1498365.96</v>
      </c>
      <c r="L717" s="93">
        <v>1273611.06</v>
      </c>
      <c r="M717" s="93">
        <v>74918.3</v>
      </c>
    </row>
    <row r="718" spans="1:13" x14ac:dyDescent="0.3">
      <c r="A718" s="91" t="s">
        <v>993</v>
      </c>
      <c r="B718" s="91" t="s">
        <v>1011</v>
      </c>
      <c r="C718" s="91" t="s">
        <v>1135</v>
      </c>
      <c r="D718" s="91" t="s">
        <v>94</v>
      </c>
      <c r="E718" s="92">
        <v>44076</v>
      </c>
      <c r="F718" s="92">
        <v>43462</v>
      </c>
      <c r="G718" s="92">
        <v>43704</v>
      </c>
      <c r="H718" s="58"/>
      <c r="I718" s="94">
        <v>44902.374062499999</v>
      </c>
      <c r="J718" s="93">
        <v>1423529.86</v>
      </c>
      <c r="K718" s="93">
        <v>1498452.48</v>
      </c>
      <c r="L718" s="93">
        <v>1273684.6000000001</v>
      </c>
      <c r="M718" s="93">
        <v>74922.62</v>
      </c>
    </row>
    <row r="719" spans="1:13" x14ac:dyDescent="0.3">
      <c r="A719" s="91" t="s">
        <v>993</v>
      </c>
      <c r="B719" s="91" t="s">
        <v>1011</v>
      </c>
      <c r="C719" s="91" t="s">
        <v>1125</v>
      </c>
      <c r="D719" s="91" t="s">
        <v>94</v>
      </c>
      <c r="E719" s="58"/>
      <c r="F719" s="92">
        <v>42562</v>
      </c>
      <c r="G719" s="92">
        <v>43573</v>
      </c>
      <c r="H719" s="58"/>
      <c r="I719" s="83"/>
      <c r="J719" s="93">
        <v>1423540.8</v>
      </c>
      <c r="K719" s="93">
        <v>1498464</v>
      </c>
      <c r="L719" s="93">
        <v>1273694.3999999999</v>
      </c>
      <c r="M719" s="93">
        <v>74923.199999999997</v>
      </c>
    </row>
    <row r="720" spans="1:13" x14ac:dyDescent="0.3">
      <c r="A720" s="91" t="s">
        <v>544</v>
      </c>
      <c r="B720" s="91" t="s">
        <v>578</v>
      </c>
      <c r="C720" s="91" t="s">
        <v>632</v>
      </c>
      <c r="D720" s="91" t="s">
        <v>94</v>
      </c>
      <c r="E720" s="58"/>
      <c r="F720" s="92">
        <v>42634</v>
      </c>
      <c r="G720" s="92">
        <v>43634</v>
      </c>
      <c r="H720" s="58"/>
      <c r="I720" s="94">
        <v>44839.514675925922</v>
      </c>
      <c r="J720" s="93">
        <v>1423755.58</v>
      </c>
      <c r="K720" s="93">
        <v>1498690.08</v>
      </c>
      <c r="L720" s="93">
        <v>1273886.57</v>
      </c>
      <c r="M720" s="93">
        <v>74934.5</v>
      </c>
    </row>
    <row r="721" spans="1:13" x14ac:dyDescent="0.3">
      <c r="A721" s="91" t="s">
        <v>92</v>
      </c>
      <c r="B721" s="91" t="s">
        <v>92</v>
      </c>
      <c r="C721" s="91" t="s">
        <v>119</v>
      </c>
      <c r="D721" s="91" t="s">
        <v>94</v>
      </c>
      <c r="E721" s="58"/>
      <c r="F721" s="92">
        <v>42751</v>
      </c>
      <c r="G721" s="92">
        <v>43535</v>
      </c>
      <c r="H721" s="58"/>
      <c r="I721" s="83"/>
      <c r="J721" s="93">
        <v>1280570.69</v>
      </c>
      <c r="K721" s="93">
        <v>1506553.75</v>
      </c>
      <c r="L721" s="93">
        <v>1280570.69</v>
      </c>
      <c r="M721" s="93">
        <v>225983.06</v>
      </c>
    </row>
    <row r="722" spans="1:13" x14ac:dyDescent="0.3">
      <c r="A722" s="91" t="s">
        <v>92</v>
      </c>
      <c r="B722" s="91" t="s">
        <v>92</v>
      </c>
      <c r="C722" s="91" t="s">
        <v>156</v>
      </c>
      <c r="D722" s="91" t="s">
        <v>94</v>
      </c>
      <c r="E722" s="92">
        <v>44956</v>
      </c>
      <c r="F722" s="92">
        <v>44735</v>
      </c>
      <c r="G722" s="92">
        <v>44735</v>
      </c>
      <c r="H722" s="58"/>
      <c r="I722" s="94">
        <v>44972.315972222219</v>
      </c>
      <c r="J722" s="93">
        <v>1283504.49</v>
      </c>
      <c r="K722" s="93">
        <v>1510005.28</v>
      </c>
      <c r="L722" s="93">
        <v>1283504.49</v>
      </c>
      <c r="M722" s="93">
        <v>226500.79</v>
      </c>
    </row>
    <row r="723" spans="1:13" x14ac:dyDescent="0.3">
      <c r="A723" s="91" t="s">
        <v>544</v>
      </c>
      <c r="B723" s="91" t="s">
        <v>578</v>
      </c>
      <c r="C723" s="91" t="s">
        <v>623</v>
      </c>
      <c r="D723" s="91" t="s">
        <v>94</v>
      </c>
      <c r="E723" s="58"/>
      <c r="F723" s="92">
        <v>42636</v>
      </c>
      <c r="G723" s="92">
        <v>43514</v>
      </c>
      <c r="H723" s="58"/>
      <c r="I723" s="83"/>
      <c r="J723" s="93">
        <v>1435339.95</v>
      </c>
      <c r="K723" s="93">
        <v>1510884.16</v>
      </c>
      <c r="L723" s="93">
        <v>1284251.54</v>
      </c>
      <c r="M723" s="93">
        <v>75544.210000000006</v>
      </c>
    </row>
    <row r="724" spans="1:13" x14ac:dyDescent="0.3">
      <c r="A724" s="91" t="s">
        <v>280</v>
      </c>
      <c r="B724" s="91" t="s">
        <v>281</v>
      </c>
      <c r="C724" s="91" t="s">
        <v>391</v>
      </c>
      <c r="D724" s="91" t="s">
        <v>94</v>
      </c>
      <c r="E724" s="58"/>
      <c r="F724" s="92">
        <v>42717</v>
      </c>
      <c r="G724" s="92">
        <v>43542</v>
      </c>
      <c r="H724" s="58"/>
      <c r="I724" s="83"/>
      <c r="J724" s="93">
        <v>1435676.92</v>
      </c>
      <c r="K724" s="93">
        <v>1511238.86</v>
      </c>
      <c r="L724" s="93">
        <v>1284553.03</v>
      </c>
      <c r="M724" s="93">
        <v>75561.94</v>
      </c>
    </row>
    <row r="725" spans="1:13" x14ac:dyDescent="0.3">
      <c r="A725" s="91" t="s">
        <v>773</v>
      </c>
      <c r="B725" s="91" t="s">
        <v>773</v>
      </c>
      <c r="C725" s="91" t="s">
        <v>792</v>
      </c>
      <c r="D725" s="91" t="s">
        <v>94</v>
      </c>
      <c r="E725" s="58"/>
      <c r="F725" s="92">
        <v>42927</v>
      </c>
      <c r="G725" s="92">
        <v>43648</v>
      </c>
      <c r="H725" s="58"/>
      <c r="I725" s="83"/>
      <c r="J725" s="93">
        <v>1285196.1200000001</v>
      </c>
      <c r="K725" s="93">
        <v>1511995.44</v>
      </c>
      <c r="L725" s="93">
        <v>1285196.1200000001</v>
      </c>
      <c r="M725" s="93">
        <v>226799.32</v>
      </c>
    </row>
    <row r="726" spans="1:13" x14ac:dyDescent="0.3">
      <c r="A726" s="91" t="s">
        <v>544</v>
      </c>
      <c r="B726" s="91" t="s">
        <v>545</v>
      </c>
      <c r="C726" s="91" t="s">
        <v>556</v>
      </c>
      <c r="D726" s="91" t="s">
        <v>94</v>
      </c>
      <c r="E726" s="92">
        <v>44797</v>
      </c>
      <c r="F726" s="92">
        <v>44245</v>
      </c>
      <c r="G726" s="92">
        <v>44546</v>
      </c>
      <c r="H726" s="58"/>
      <c r="I726" s="94">
        <v>44813.399965277778</v>
      </c>
      <c r="J726" s="93">
        <v>1437666.75</v>
      </c>
      <c r="K726" s="93">
        <v>1513333.42</v>
      </c>
      <c r="L726" s="93">
        <v>1286333.3999999999</v>
      </c>
      <c r="M726" s="93">
        <v>75666.67</v>
      </c>
    </row>
    <row r="727" spans="1:13" x14ac:dyDescent="0.3">
      <c r="A727" s="91" t="s">
        <v>544</v>
      </c>
      <c r="B727" s="91" t="s">
        <v>578</v>
      </c>
      <c r="C727" s="91" t="s">
        <v>581</v>
      </c>
      <c r="D727" s="91" t="s">
        <v>94</v>
      </c>
      <c r="E727" s="92">
        <v>43672</v>
      </c>
      <c r="F727" s="92">
        <v>42970</v>
      </c>
      <c r="G727" s="92">
        <v>43642</v>
      </c>
      <c r="H727" s="58"/>
      <c r="I727" s="94">
        <v>43672.352337962962</v>
      </c>
      <c r="J727" s="93">
        <v>1445808.53</v>
      </c>
      <c r="K727" s="93">
        <v>1521903.72</v>
      </c>
      <c r="L727" s="93">
        <v>1293618.1599999999</v>
      </c>
      <c r="M727" s="93">
        <v>76095.19</v>
      </c>
    </row>
    <row r="728" spans="1:13" x14ac:dyDescent="0.3">
      <c r="A728" s="91" t="s">
        <v>92</v>
      </c>
      <c r="B728" s="91" t="s">
        <v>92</v>
      </c>
      <c r="C728" s="91" t="s">
        <v>240</v>
      </c>
      <c r="D728" s="91" t="s">
        <v>94</v>
      </c>
      <c r="E728" s="92">
        <v>44952</v>
      </c>
      <c r="F728" s="92">
        <v>44566</v>
      </c>
      <c r="G728" s="92">
        <v>44566</v>
      </c>
      <c r="H728" s="58"/>
      <c r="I728" s="94">
        <v>45155.454189814816</v>
      </c>
      <c r="J728" s="93">
        <v>1302283.8600000001</v>
      </c>
      <c r="K728" s="93">
        <v>1532098.66</v>
      </c>
      <c r="L728" s="93">
        <v>1302283.8600000001</v>
      </c>
      <c r="M728" s="93">
        <v>229814.8</v>
      </c>
    </row>
    <row r="729" spans="1:13" x14ac:dyDescent="0.3">
      <c r="A729" s="91" t="s">
        <v>544</v>
      </c>
      <c r="B729" s="91" t="s">
        <v>545</v>
      </c>
      <c r="C729" s="91" t="s">
        <v>566</v>
      </c>
      <c r="D729" s="91" t="s">
        <v>94</v>
      </c>
      <c r="E729" s="92">
        <v>44837</v>
      </c>
      <c r="F729" s="92">
        <v>43733</v>
      </c>
      <c r="G729" s="92">
        <v>44697</v>
      </c>
      <c r="H729" s="58"/>
      <c r="I729" s="94">
        <v>44837.503877314812</v>
      </c>
      <c r="J729" s="93">
        <v>1460215.28</v>
      </c>
      <c r="K729" s="93">
        <v>1537068.72</v>
      </c>
      <c r="L729" s="93">
        <v>1306508.4099999999</v>
      </c>
      <c r="M729" s="93">
        <v>76853.440000000002</v>
      </c>
    </row>
    <row r="730" spans="1:13" x14ac:dyDescent="0.3">
      <c r="A730" s="91" t="s">
        <v>544</v>
      </c>
      <c r="B730" s="91" t="s">
        <v>545</v>
      </c>
      <c r="C730" s="91" t="s">
        <v>546</v>
      </c>
      <c r="D730" s="91" t="s">
        <v>94</v>
      </c>
      <c r="E730" s="92">
        <v>44832</v>
      </c>
      <c r="F730" s="92">
        <v>42956</v>
      </c>
      <c r="G730" s="92">
        <v>43734</v>
      </c>
      <c r="H730" s="58"/>
      <c r="I730" s="94">
        <v>44832.468900462962</v>
      </c>
      <c r="J730" s="93">
        <v>1462049.93</v>
      </c>
      <c r="K730" s="93">
        <v>1538999.93</v>
      </c>
      <c r="L730" s="93">
        <v>1308149.94</v>
      </c>
      <c r="M730" s="93">
        <v>76950</v>
      </c>
    </row>
    <row r="731" spans="1:13" x14ac:dyDescent="0.3">
      <c r="A731" s="91" t="s">
        <v>773</v>
      </c>
      <c r="B731" s="91" t="s">
        <v>773</v>
      </c>
      <c r="C731" s="91" t="s">
        <v>848</v>
      </c>
      <c r="D731" s="91" t="s">
        <v>94</v>
      </c>
      <c r="E731" s="92">
        <v>44273</v>
      </c>
      <c r="F731" s="92">
        <v>42972</v>
      </c>
      <c r="G731" s="92">
        <v>43670</v>
      </c>
      <c r="H731" s="58"/>
      <c r="I731" s="94">
        <v>44273.365474537037</v>
      </c>
      <c r="J731" s="93">
        <v>1311601.68</v>
      </c>
      <c r="K731" s="93">
        <v>1543060.8</v>
      </c>
      <c r="L731" s="93">
        <v>1311601.68</v>
      </c>
      <c r="M731" s="93">
        <v>231459.12</v>
      </c>
    </row>
    <row r="732" spans="1:13" x14ac:dyDescent="0.3">
      <c r="A732" s="91" t="s">
        <v>736</v>
      </c>
      <c r="B732" s="91" t="s">
        <v>739</v>
      </c>
      <c r="C732" s="91" t="s">
        <v>764</v>
      </c>
      <c r="D732" s="91" t="s">
        <v>94</v>
      </c>
      <c r="E732" s="92">
        <v>44204</v>
      </c>
      <c r="F732" s="92">
        <v>43301</v>
      </c>
      <c r="G732" s="92">
        <v>43678</v>
      </c>
      <c r="H732" s="58"/>
      <c r="I732" s="94">
        <v>44274.385937500003</v>
      </c>
      <c r="J732" s="93">
        <v>1467180</v>
      </c>
      <c r="K732" s="93">
        <v>1544400</v>
      </c>
      <c r="L732" s="93">
        <v>1312740</v>
      </c>
      <c r="M732" s="93">
        <v>77220</v>
      </c>
    </row>
    <row r="733" spans="1:13" x14ac:dyDescent="0.3">
      <c r="A733" s="91" t="s">
        <v>773</v>
      </c>
      <c r="B733" s="91" t="s">
        <v>773</v>
      </c>
      <c r="C733" s="91" t="s">
        <v>790</v>
      </c>
      <c r="D733" s="91" t="s">
        <v>94</v>
      </c>
      <c r="E733" s="92">
        <v>44134</v>
      </c>
      <c r="F733" s="92">
        <v>42933</v>
      </c>
      <c r="G733" s="92">
        <v>43676</v>
      </c>
      <c r="H733" s="58"/>
      <c r="I733" s="94">
        <v>44134.341770833336</v>
      </c>
      <c r="J733" s="93">
        <v>1314298.56</v>
      </c>
      <c r="K733" s="93">
        <v>1546233.6</v>
      </c>
      <c r="L733" s="93">
        <v>1314298.56</v>
      </c>
      <c r="M733" s="93">
        <v>231935.04</v>
      </c>
    </row>
    <row r="734" spans="1:13" x14ac:dyDescent="0.3">
      <c r="A734" s="91" t="s">
        <v>773</v>
      </c>
      <c r="B734" s="91" t="s">
        <v>773</v>
      </c>
      <c r="C734" s="91" t="s">
        <v>880</v>
      </c>
      <c r="D734" s="91" t="s">
        <v>94</v>
      </c>
      <c r="E734" s="92">
        <v>44201</v>
      </c>
      <c r="F734" s="92">
        <v>42961</v>
      </c>
      <c r="G734" s="92">
        <v>43790</v>
      </c>
      <c r="H734" s="58"/>
      <c r="I734" s="94">
        <v>44201.46266203704</v>
      </c>
      <c r="J734" s="93">
        <v>1314661.68</v>
      </c>
      <c r="K734" s="93">
        <v>1546660.8</v>
      </c>
      <c r="L734" s="93">
        <v>1314661.68</v>
      </c>
      <c r="M734" s="93">
        <v>231999.12</v>
      </c>
    </row>
    <row r="735" spans="1:13" x14ac:dyDescent="0.3">
      <c r="A735" s="91" t="s">
        <v>736</v>
      </c>
      <c r="B735" s="91" t="s">
        <v>739</v>
      </c>
      <c r="C735" s="91" t="s">
        <v>745</v>
      </c>
      <c r="D735" s="91" t="s">
        <v>94</v>
      </c>
      <c r="E735" s="92">
        <v>44120</v>
      </c>
      <c r="F735" s="92">
        <v>44103</v>
      </c>
      <c r="G735" s="92">
        <v>44103</v>
      </c>
      <c r="H735" s="58"/>
      <c r="I735" s="94">
        <v>44236.576782407406</v>
      </c>
      <c r="J735" s="93">
        <v>1550484</v>
      </c>
      <c r="K735" s="93">
        <v>1550484</v>
      </c>
      <c r="L735" s="93">
        <v>1317911.3999999999</v>
      </c>
      <c r="M735" s="93">
        <v>0</v>
      </c>
    </row>
    <row r="736" spans="1:13" x14ac:dyDescent="0.3">
      <c r="A736" s="91" t="s">
        <v>993</v>
      </c>
      <c r="B736" s="91" t="s">
        <v>994</v>
      </c>
      <c r="C736" s="91" t="s">
        <v>1003</v>
      </c>
      <c r="D736" s="91" t="s">
        <v>94</v>
      </c>
      <c r="E736" s="58"/>
      <c r="F736" s="92">
        <v>42783</v>
      </c>
      <c r="G736" s="92">
        <v>43605</v>
      </c>
      <c r="H736" s="58"/>
      <c r="I736" s="83"/>
      <c r="J736" s="93">
        <v>1320900.83</v>
      </c>
      <c r="K736" s="93">
        <v>1554000.98</v>
      </c>
      <c r="L736" s="93">
        <v>1320900.83</v>
      </c>
      <c r="M736" s="93">
        <v>233100.15</v>
      </c>
    </row>
    <row r="737" spans="1:13" x14ac:dyDescent="0.3">
      <c r="A737" s="91" t="s">
        <v>773</v>
      </c>
      <c r="B737" s="91" t="s">
        <v>773</v>
      </c>
      <c r="C737" s="91" t="s">
        <v>909</v>
      </c>
      <c r="D737" s="91" t="s">
        <v>94</v>
      </c>
      <c r="E737" s="92">
        <v>43685</v>
      </c>
      <c r="F737" s="92">
        <v>43005</v>
      </c>
      <c r="G737" s="92">
        <v>43655</v>
      </c>
      <c r="H737" s="58"/>
      <c r="I737" s="94">
        <v>43685.623715277776</v>
      </c>
      <c r="J737" s="93">
        <v>1328766.24</v>
      </c>
      <c r="K737" s="93">
        <v>1563254.4</v>
      </c>
      <c r="L737" s="93">
        <v>1328766.24</v>
      </c>
      <c r="M737" s="93">
        <v>234488.16</v>
      </c>
    </row>
    <row r="738" spans="1:13" x14ac:dyDescent="0.3">
      <c r="A738" s="91" t="s">
        <v>280</v>
      </c>
      <c r="B738" s="91" t="s">
        <v>418</v>
      </c>
      <c r="C738" s="91" t="s">
        <v>438</v>
      </c>
      <c r="D738" s="91" t="s">
        <v>94</v>
      </c>
      <c r="E738" s="92">
        <v>45139</v>
      </c>
      <c r="F738" s="92">
        <v>42703</v>
      </c>
      <c r="G738" s="92">
        <v>44159</v>
      </c>
      <c r="H738" s="58"/>
      <c r="I738" s="94">
        <v>45139.616203703707</v>
      </c>
      <c r="J738" s="93">
        <v>1489019.66</v>
      </c>
      <c r="K738" s="93">
        <v>1567389.12</v>
      </c>
      <c r="L738" s="93">
        <v>1332280.75</v>
      </c>
      <c r="M738" s="93">
        <v>78369.460000000006</v>
      </c>
    </row>
    <row r="739" spans="1:13" x14ac:dyDescent="0.3">
      <c r="A739" s="91" t="s">
        <v>1151</v>
      </c>
      <c r="B739" s="91" t="s">
        <v>1173</v>
      </c>
      <c r="C739" s="91" t="s">
        <v>1341</v>
      </c>
      <c r="D739" s="91" t="s">
        <v>94</v>
      </c>
      <c r="E739" s="92">
        <v>45191</v>
      </c>
      <c r="F739" s="92">
        <v>44175</v>
      </c>
      <c r="G739" s="92">
        <v>45107</v>
      </c>
      <c r="H739" s="58"/>
      <c r="I739" s="94">
        <v>45194.405104166668</v>
      </c>
      <c r="J739" s="93">
        <v>1495376.76</v>
      </c>
      <c r="K739" s="93">
        <v>1574080.8</v>
      </c>
      <c r="L739" s="93">
        <v>1337968.68</v>
      </c>
      <c r="M739" s="93">
        <v>78704.039999999994</v>
      </c>
    </row>
    <row r="740" spans="1:13" x14ac:dyDescent="0.3">
      <c r="A740" s="91" t="s">
        <v>280</v>
      </c>
      <c r="B740" s="91" t="s">
        <v>281</v>
      </c>
      <c r="C740" s="91" t="s">
        <v>369</v>
      </c>
      <c r="D740" s="91" t="s">
        <v>94</v>
      </c>
      <c r="E740" s="92">
        <v>43475</v>
      </c>
      <c r="F740" s="92">
        <v>42690</v>
      </c>
      <c r="G740" s="92">
        <v>43474</v>
      </c>
      <c r="H740" s="58"/>
      <c r="I740" s="94">
        <v>43475.385763888888</v>
      </c>
      <c r="J740" s="93">
        <v>1497549.19</v>
      </c>
      <c r="K740" s="93">
        <v>1576367.57</v>
      </c>
      <c r="L740" s="93">
        <v>1339912.43</v>
      </c>
      <c r="M740" s="93">
        <v>78818.38</v>
      </c>
    </row>
    <row r="741" spans="1:13" x14ac:dyDescent="0.3">
      <c r="A741" s="91" t="s">
        <v>92</v>
      </c>
      <c r="B741" s="91" t="s">
        <v>92</v>
      </c>
      <c r="C741" s="91" t="s">
        <v>169</v>
      </c>
      <c r="D741" s="91" t="s">
        <v>94</v>
      </c>
      <c r="E741" s="92">
        <v>44641</v>
      </c>
      <c r="F741" s="92">
        <v>43433</v>
      </c>
      <c r="G741" s="92">
        <v>43627</v>
      </c>
      <c r="H741" s="58"/>
      <c r="I741" s="94">
        <v>44679.602476851855</v>
      </c>
      <c r="J741" s="93">
        <v>1342034.3999999999</v>
      </c>
      <c r="K741" s="93">
        <v>1578864</v>
      </c>
      <c r="L741" s="93">
        <v>1342034.3999999999</v>
      </c>
      <c r="M741" s="93">
        <v>236829.6</v>
      </c>
    </row>
    <row r="742" spans="1:13" x14ac:dyDescent="0.3">
      <c r="A742" s="91" t="s">
        <v>544</v>
      </c>
      <c r="B742" s="91" t="s">
        <v>578</v>
      </c>
      <c r="C742" s="91" t="s">
        <v>585</v>
      </c>
      <c r="D742" s="91" t="s">
        <v>94</v>
      </c>
      <c r="E742" s="92">
        <v>43895</v>
      </c>
      <c r="F742" s="92">
        <v>42992</v>
      </c>
      <c r="G742" s="92">
        <v>43676</v>
      </c>
      <c r="H742" s="58"/>
      <c r="I742" s="94">
        <v>43895.602037037039</v>
      </c>
      <c r="J742" s="93">
        <v>1504325.08</v>
      </c>
      <c r="K742" s="93">
        <v>1583500.08</v>
      </c>
      <c r="L742" s="93">
        <v>1345975.07</v>
      </c>
      <c r="M742" s="93">
        <v>79175</v>
      </c>
    </row>
    <row r="743" spans="1:13" x14ac:dyDescent="0.3">
      <c r="A743" s="91" t="s">
        <v>544</v>
      </c>
      <c r="B743" s="91" t="s">
        <v>578</v>
      </c>
      <c r="C743" s="91" t="s">
        <v>601</v>
      </c>
      <c r="D743" s="91" t="s">
        <v>94</v>
      </c>
      <c r="E743" s="92">
        <v>43921</v>
      </c>
      <c r="F743" s="92">
        <v>42969</v>
      </c>
      <c r="G743" s="92">
        <v>43627</v>
      </c>
      <c r="H743" s="58"/>
      <c r="I743" s="94">
        <v>44503.469097222223</v>
      </c>
      <c r="J743" s="93">
        <v>1506221.35</v>
      </c>
      <c r="K743" s="93">
        <v>1585496.16</v>
      </c>
      <c r="L743" s="93">
        <v>1347671.73</v>
      </c>
      <c r="M743" s="93">
        <v>79274.81</v>
      </c>
    </row>
    <row r="744" spans="1:13" x14ac:dyDescent="0.3">
      <c r="A744" s="91" t="s">
        <v>647</v>
      </c>
      <c r="B744" s="91" t="s">
        <v>647</v>
      </c>
      <c r="C744" s="91" t="s">
        <v>660</v>
      </c>
      <c r="D744" s="91" t="s">
        <v>94</v>
      </c>
      <c r="E744" s="92">
        <v>44263</v>
      </c>
      <c r="F744" s="92">
        <v>43640</v>
      </c>
      <c r="G744" s="92">
        <v>43734</v>
      </c>
      <c r="H744" s="58"/>
      <c r="I744" s="94">
        <v>44267.467476851853</v>
      </c>
      <c r="J744" s="93">
        <v>1350020.58</v>
      </c>
      <c r="K744" s="93">
        <v>1588259.5</v>
      </c>
      <c r="L744" s="93">
        <v>1350020.58</v>
      </c>
      <c r="M744" s="93">
        <v>238238.92</v>
      </c>
    </row>
    <row r="745" spans="1:13" x14ac:dyDescent="0.3">
      <c r="A745" s="91" t="s">
        <v>280</v>
      </c>
      <c r="B745" s="91" t="s">
        <v>281</v>
      </c>
      <c r="C745" s="91" t="s">
        <v>298</v>
      </c>
      <c r="D745" s="91" t="s">
        <v>94</v>
      </c>
      <c r="E745" s="92">
        <v>43403</v>
      </c>
      <c r="F745" s="92">
        <v>42689</v>
      </c>
      <c r="G745" s="92">
        <v>43398</v>
      </c>
      <c r="H745" s="58"/>
      <c r="I745" s="94">
        <v>43403.486458333333</v>
      </c>
      <c r="J745" s="93">
        <v>1508919.29</v>
      </c>
      <c r="K745" s="93">
        <v>1588336.1</v>
      </c>
      <c r="L745" s="93">
        <v>1350085.68</v>
      </c>
      <c r="M745" s="93">
        <v>79416.81</v>
      </c>
    </row>
    <row r="746" spans="1:13" x14ac:dyDescent="0.3">
      <c r="A746" s="91" t="s">
        <v>92</v>
      </c>
      <c r="B746" s="91" t="s">
        <v>92</v>
      </c>
      <c r="C746" s="91" t="s">
        <v>213</v>
      </c>
      <c r="D746" s="91" t="s">
        <v>94</v>
      </c>
      <c r="E746" s="92">
        <v>44579</v>
      </c>
      <c r="F746" s="92">
        <v>42823</v>
      </c>
      <c r="G746" s="92">
        <v>43542</v>
      </c>
      <c r="H746" s="58"/>
      <c r="I746" s="94">
        <v>44579.375659722224</v>
      </c>
      <c r="J746" s="93">
        <v>1350434.1</v>
      </c>
      <c r="K746" s="93">
        <v>1588746</v>
      </c>
      <c r="L746" s="93">
        <v>1350434.1</v>
      </c>
      <c r="M746" s="93">
        <v>238311.9</v>
      </c>
    </row>
    <row r="747" spans="1:13" x14ac:dyDescent="0.3">
      <c r="A747" s="91" t="s">
        <v>773</v>
      </c>
      <c r="B747" s="91" t="s">
        <v>773</v>
      </c>
      <c r="C747" s="91" t="s">
        <v>841</v>
      </c>
      <c r="D747" s="91" t="s">
        <v>94</v>
      </c>
      <c r="E747" s="58"/>
      <c r="F747" s="92">
        <v>42956</v>
      </c>
      <c r="G747" s="92">
        <v>43795</v>
      </c>
      <c r="H747" s="58"/>
      <c r="I747" s="94">
        <v>43795.501932870371</v>
      </c>
      <c r="J747" s="93">
        <v>1352118.53</v>
      </c>
      <c r="K747" s="93">
        <v>1590727.6799999999</v>
      </c>
      <c r="L747" s="93">
        <v>1352118.53</v>
      </c>
      <c r="M747" s="93">
        <v>238609.15</v>
      </c>
    </row>
    <row r="748" spans="1:13" x14ac:dyDescent="0.3">
      <c r="A748" s="91" t="s">
        <v>280</v>
      </c>
      <c r="B748" s="91" t="s">
        <v>281</v>
      </c>
      <c r="C748" s="91" t="s">
        <v>332</v>
      </c>
      <c r="D748" s="91" t="s">
        <v>94</v>
      </c>
      <c r="E748" s="58"/>
      <c r="F748" s="92">
        <v>42703</v>
      </c>
      <c r="G748" s="92">
        <v>43581</v>
      </c>
      <c r="H748" s="58"/>
      <c r="I748" s="83"/>
      <c r="J748" s="93">
        <v>1513926.06</v>
      </c>
      <c r="K748" s="93">
        <v>1593606.38</v>
      </c>
      <c r="L748" s="93">
        <v>1354565.42</v>
      </c>
      <c r="M748" s="93">
        <v>79680.320000000007</v>
      </c>
    </row>
    <row r="749" spans="1:13" x14ac:dyDescent="0.3">
      <c r="A749" s="91" t="s">
        <v>447</v>
      </c>
      <c r="B749" s="91" t="s">
        <v>448</v>
      </c>
      <c r="C749" s="91" t="s">
        <v>471</v>
      </c>
      <c r="D749" s="91" t="s">
        <v>94</v>
      </c>
      <c r="E749" s="92">
        <v>44977</v>
      </c>
      <c r="F749" s="92">
        <v>42664</v>
      </c>
      <c r="G749" s="92">
        <v>43608</v>
      </c>
      <c r="H749" s="58"/>
      <c r="I749" s="94">
        <v>45170.447280092594</v>
      </c>
      <c r="J749" s="93">
        <v>1441800</v>
      </c>
      <c r="K749" s="93">
        <v>1602000</v>
      </c>
      <c r="L749" s="93">
        <v>1361700</v>
      </c>
      <c r="M749" s="93">
        <v>160200</v>
      </c>
    </row>
    <row r="750" spans="1:13" x14ac:dyDescent="0.3">
      <c r="A750" s="91" t="s">
        <v>773</v>
      </c>
      <c r="B750" s="91" t="s">
        <v>773</v>
      </c>
      <c r="C750" s="91" t="s">
        <v>904</v>
      </c>
      <c r="D750" s="91" t="s">
        <v>94</v>
      </c>
      <c r="E750" s="58"/>
      <c r="F750" s="92">
        <v>42927</v>
      </c>
      <c r="G750" s="92">
        <v>43655</v>
      </c>
      <c r="H750" s="58"/>
      <c r="I750" s="83"/>
      <c r="J750" s="93">
        <v>1366443</v>
      </c>
      <c r="K750" s="93">
        <v>1607580</v>
      </c>
      <c r="L750" s="93">
        <v>1366443</v>
      </c>
      <c r="M750" s="93">
        <v>241137</v>
      </c>
    </row>
    <row r="751" spans="1:13" x14ac:dyDescent="0.3">
      <c r="A751" s="91" t="s">
        <v>92</v>
      </c>
      <c r="B751" s="91" t="s">
        <v>92</v>
      </c>
      <c r="C751" s="91" t="s">
        <v>131</v>
      </c>
      <c r="D751" s="91" t="s">
        <v>94</v>
      </c>
      <c r="E751" s="92">
        <v>43795</v>
      </c>
      <c r="F751" s="92">
        <v>42779</v>
      </c>
      <c r="G751" s="92">
        <v>43592</v>
      </c>
      <c r="H751" s="58"/>
      <c r="I751" s="94">
        <v>43795.380162037036</v>
      </c>
      <c r="J751" s="93">
        <v>1369584.6</v>
      </c>
      <c r="K751" s="93">
        <v>1611276</v>
      </c>
      <c r="L751" s="93">
        <v>1369584.6</v>
      </c>
      <c r="M751" s="93">
        <v>241691.4</v>
      </c>
    </row>
    <row r="752" spans="1:13" x14ac:dyDescent="0.3">
      <c r="A752" s="91" t="s">
        <v>544</v>
      </c>
      <c r="B752" s="91" t="s">
        <v>545</v>
      </c>
      <c r="C752" s="91" t="s">
        <v>563</v>
      </c>
      <c r="D752" s="91" t="s">
        <v>94</v>
      </c>
      <c r="E752" s="92">
        <v>44610</v>
      </c>
      <c r="F752" s="92">
        <v>43733</v>
      </c>
      <c r="G752" s="92">
        <v>43733</v>
      </c>
      <c r="H752" s="58"/>
      <c r="I752" s="94">
        <v>44627.367673611108</v>
      </c>
      <c r="J752" s="93">
        <v>1534250</v>
      </c>
      <c r="K752" s="93">
        <v>1615000</v>
      </c>
      <c r="L752" s="93">
        <v>1372750</v>
      </c>
      <c r="M752" s="93">
        <v>80750</v>
      </c>
    </row>
    <row r="753" spans="1:13" x14ac:dyDescent="0.3">
      <c r="A753" s="91" t="s">
        <v>647</v>
      </c>
      <c r="B753" s="91" t="s">
        <v>647</v>
      </c>
      <c r="C753" s="91" t="s">
        <v>714</v>
      </c>
      <c r="D753" s="91" t="s">
        <v>94</v>
      </c>
      <c r="E753" s="92">
        <v>43689</v>
      </c>
      <c r="F753" s="92">
        <v>43552</v>
      </c>
      <c r="G753" s="92">
        <v>43689</v>
      </c>
      <c r="H753" s="58"/>
      <c r="I753" s="94">
        <v>44312.27784722222</v>
      </c>
      <c r="J753" s="93">
        <v>1378224</v>
      </c>
      <c r="K753" s="93">
        <v>1621440</v>
      </c>
      <c r="L753" s="93">
        <v>1378224</v>
      </c>
      <c r="M753" s="93">
        <v>243216</v>
      </c>
    </row>
    <row r="754" spans="1:13" x14ac:dyDescent="0.3">
      <c r="A754" s="91" t="s">
        <v>993</v>
      </c>
      <c r="B754" s="91" t="s">
        <v>1011</v>
      </c>
      <c r="C754" s="91" t="s">
        <v>1096</v>
      </c>
      <c r="D754" s="91" t="s">
        <v>94</v>
      </c>
      <c r="E754" s="58"/>
      <c r="F754" s="92">
        <v>42562</v>
      </c>
      <c r="G754" s="92">
        <v>43567</v>
      </c>
      <c r="H754" s="58"/>
      <c r="I754" s="83"/>
      <c r="J754" s="93">
        <v>1542405.82</v>
      </c>
      <c r="K754" s="93">
        <v>1623585.07</v>
      </c>
      <c r="L754" s="93">
        <v>1380047.31</v>
      </c>
      <c r="M754" s="93">
        <v>81179.25</v>
      </c>
    </row>
    <row r="755" spans="1:13" x14ac:dyDescent="0.3">
      <c r="A755" s="91" t="s">
        <v>962</v>
      </c>
      <c r="B755" s="91" t="s">
        <v>962</v>
      </c>
      <c r="C755" s="91" t="s">
        <v>984</v>
      </c>
      <c r="D755" s="91" t="s">
        <v>94</v>
      </c>
      <c r="E755" s="92">
        <v>44762</v>
      </c>
      <c r="F755" s="92">
        <v>42703</v>
      </c>
      <c r="G755" s="92">
        <v>43495</v>
      </c>
      <c r="H755" s="58"/>
      <c r="I755" s="94">
        <v>44762.400000000001</v>
      </c>
      <c r="J755" s="93">
        <v>1541249.89</v>
      </c>
      <c r="K755" s="93">
        <v>1624104.86</v>
      </c>
      <c r="L755" s="93">
        <v>1380489.13</v>
      </c>
      <c r="M755" s="93">
        <v>82854.97</v>
      </c>
    </row>
    <row r="756" spans="1:13" x14ac:dyDescent="0.3">
      <c r="A756" s="91" t="s">
        <v>773</v>
      </c>
      <c r="B756" s="91" t="s">
        <v>773</v>
      </c>
      <c r="C756" s="91" t="s">
        <v>793</v>
      </c>
      <c r="D756" s="91" t="s">
        <v>94</v>
      </c>
      <c r="E756" s="58"/>
      <c r="F756" s="92">
        <v>43033</v>
      </c>
      <c r="G756" s="92">
        <v>43651</v>
      </c>
      <c r="H756" s="58"/>
      <c r="I756" s="94">
        <v>43752.550949074073</v>
      </c>
      <c r="J756" s="93">
        <v>1383670.8</v>
      </c>
      <c r="K756" s="93">
        <v>1627848</v>
      </c>
      <c r="L756" s="93">
        <v>1383670.8</v>
      </c>
      <c r="M756" s="93">
        <v>244177.2</v>
      </c>
    </row>
    <row r="757" spans="1:13" x14ac:dyDescent="0.3">
      <c r="A757" s="91" t="s">
        <v>92</v>
      </c>
      <c r="B757" s="91" t="s">
        <v>92</v>
      </c>
      <c r="C757" s="91" t="s">
        <v>116</v>
      </c>
      <c r="D757" s="91" t="s">
        <v>94</v>
      </c>
      <c r="E757" s="92">
        <v>45001</v>
      </c>
      <c r="F757" s="92">
        <v>44539</v>
      </c>
      <c r="G757" s="92">
        <v>44539</v>
      </c>
      <c r="H757" s="58"/>
      <c r="I757" s="94">
        <v>45022.600266203706</v>
      </c>
      <c r="J757" s="93">
        <v>1385532.18</v>
      </c>
      <c r="K757" s="93">
        <v>1630037.86</v>
      </c>
      <c r="L757" s="93">
        <v>1385532.18</v>
      </c>
      <c r="M757" s="93">
        <v>244505.68</v>
      </c>
    </row>
    <row r="758" spans="1:13" x14ac:dyDescent="0.3">
      <c r="A758" s="91" t="s">
        <v>736</v>
      </c>
      <c r="B758" s="91" t="s">
        <v>739</v>
      </c>
      <c r="C758" s="91" t="s">
        <v>755</v>
      </c>
      <c r="D758" s="91" t="s">
        <v>94</v>
      </c>
      <c r="E758" s="92">
        <v>44963</v>
      </c>
      <c r="F758" s="92">
        <v>43300</v>
      </c>
      <c r="G758" s="92">
        <v>44944</v>
      </c>
      <c r="H758" s="58"/>
      <c r="I758" s="94">
        <v>45036.359583333331</v>
      </c>
      <c r="J758" s="93">
        <v>1551300.6</v>
      </c>
      <c r="K758" s="93">
        <v>1632948</v>
      </c>
      <c r="L758" s="93">
        <v>1388005.8</v>
      </c>
      <c r="M758" s="93">
        <v>81647.399999999994</v>
      </c>
    </row>
    <row r="759" spans="1:13" x14ac:dyDescent="0.3">
      <c r="A759" s="91" t="s">
        <v>773</v>
      </c>
      <c r="B759" s="91" t="s">
        <v>773</v>
      </c>
      <c r="C759" s="91" t="s">
        <v>900</v>
      </c>
      <c r="D759" s="91" t="s">
        <v>94</v>
      </c>
      <c r="E759" s="92">
        <v>43679</v>
      </c>
      <c r="F759" s="92">
        <v>42930</v>
      </c>
      <c r="G759" s="92">
        <v>43658</v>
      </c>
      <c r="H759" s="58"/>
      <c r="I759" s="94">
        <v>44186.599918981483</v>
      </c>
      <c r="J759" s="93">
        <v>1391578.86</v>
      </c>
      <c r="K759" s="93">
        <v>1637151.6</v>
      </c>
      <c r="L759" s="93">
        <v>1391578.86</v>
      </c>
      <c r="M759" s="93">
        <v>245572.74</v>
      </c>
    </row>
    <row r="760" spans="1:13" x14ac:dyDescent="0.3">
      <c r="A760" s="91" t="s">
        <v>773</v>
      </c>
      <c r="B760" s="91" t="s">
        <v>773</v>
      </c>
      <c r="C760" s="91" t="s">
        <v>834</v>
      </c>
      <c r="D760" s="91" t="s">
        <v>94</v>
      </c>
      <c r="E760" s="58"/>
      <c r="F760" s="92">
        <v>42986</v>
      </c>
      <c r="G760" s="92">
        <v>43790</v>
      </c>
      <c r="H760" s="58"/>
      <c r="I760" s="94">
        <v>43790.48541666667</v>
      </c>
      <c r="J760" s="93">
        <v>1394803.08</v>
      </c>
      <c r="K760" s="93">
        <v>1640944.8</v>
      </c>
      <c r="L760" s="93">
        <v>1394803.08</v>
      </c>
      <c r="M760" s="93">
        <v>246141.72</v>
      </c>
    </row>
    <row r="761" spans="1:13" x14ac:dyDescent="0.3">
      <c r="A761" s="91" t="s">
        <v>773</v>
      </c>
      <c r="B761" s="91" t="s">
        <v>773</v>
      </c>
      <c r="C761" s="91" t="s">
        <v>836</v>
      </c>
      <c r="D761" s="91" t="s">
        <v>94</v>
      </c>
      <c r="E761" s="92">
        <v>44741</v>
      </c>
      <c r="F761" s="92">
        <v>43115</v>
      </c>
      <c r="G761" s="92">
        <v>43650</v>
      </c>
      <c r="H761" s="58"/>
      <c r="I761" s="94">
        <v>44741.314571759256</v>
      </c>
      <c r="J761" s="93">
        <v>1394803.08</v>
      </c>
      <c r="K761" s="93">
        <v>1640944.8</v>
      </c>
      <c r="L761" s="93">
        <v>1394803.08</v>
      </c>
      <c r="M761" s="93">
        <v>246141.72</v>
      </c>
    </row>
    <row r="762" spans="1:13" x14ac:dyDescent="0.3">
      <c r="A762" s="91" t="s">
        <v>1151</v>
      </c>
      <c r="B762" s="91" t="s">
        <v>1173</v>
      </c>
      <c r="C762" s="91" t="s">
        <v>1249</v>
      </c>
      <c r="D762" s="91" t="s">
        <v>94</v>
      </c>
      <c r="E762" s="92">
        <v>44299</v>
      </c>
      <c r="F762" s="92">
        <v>43185</v>
      </c>
      <c r="G762" s="92">
        <v>43684</v>
      </c>
      <c r="H762" s="58"/>
      <c r="I762" s="94">
        <v>45034.5237037037</v>
      </c>
      <c r="J762" s="93">
        <v>1561676.88</v>
      </c>
      <c r="K762" s="93">
        <v>1643870.4</v>
      </c>
      <c r="L762" s="93">
        <v>1397289.84</v>
      </c>
      <c r="M762" s="93">
        <v>82193.52</v>
      </c>
    </row>
    <row r="763" spans="1:13" x14ac:dyDescent="0.3">
      <c r="A763" s="91" t="s">
        <v>993</v>
      </c>
      <c r="B763" s="91" t="s">
        <v>1011</v>
      </c>
      <c r="C763" s="91" t="s">
        <v>1101</v>
      </c>
      <c r="D763" s="91" t="s">
        <v>94</v>
      </c>
      <c r="E763" s="92">
        <v>45167</v>
      </c>
      <c r="F763" s="92">
        <v>43843</v>
      </c>
      <c r="G763" s="92">
        <v>43843</v>
      </c>
      <c r="H763" s="58"/>
      <c r="I763" s="94">
        <v>45203.573252314818</v>
      </c>
      <c r="J763" s="93">
        <v>1401567.07</v>
      </c>
      <c r="K763" s="93">
        <v>1648902.44</v>
      </c>
      <c r="L763" s="93">
        <v>1401567.07</v>
      </c>
      <c r="M763" s="93">
        <v>247335.37</v>
      </c>
    </row>
    <row r="764" spans="1:13" x14ac:dyDescent="0.3">
      <c r="A764" s="91" t="s">
        <v>647</v>
      </c>
      <c r="B764" s="91" t="s">
        <v>647</v>
      </c>
      <c r="C764" s="91" t="s">
        <v>655</v>
      </c>
      <c r="D764" s="91" t="s">
        <v>94</v>
      </c>
      <c r="E764" s="92">
        <v>44363</v>
      </c>
      <c r="F764" s="92">
        <v>43444</v>
      </c>
      <c r="G764" s="92">
        <v>43706</v>
      </c>
      <c r="H764" s="58"/>
      <c r="I764" s="94">
        <v>44804.55127314815</v>
      </c>
      <c r="J764" s="93">
        <v>1402194</v>
      </c>
      <c r="K764" s="93">
        <v>1649640</v>
      </c>
      <c r="L764" s="93">
        <v>1402194</v>
      </c>
      <c r="M764" s="93">
        <v>247446</v>
      </c>
    </row>
    <row r="765" spans="1:13" x14ac:dyDescent="0.3">
      <c r="A765" s="91" t="s">
        <v>474</v>
      </c>
      <c r="B765" s="91" t="s">
        <v>497</v>
      </c>
      <c r="C765" s="91" t="s">
        <v>541</v>
      </c>
      <c r="D765" s="91" t="s">
        <v>94</v>
      </c>
      <c r="E765" s="92">
        <v>42662</v>
      </c>
      <c r="F765" s="92">
        <v>42355</v>
      </c>
      <c r="G765" s="92">
        <v>42515</v>
      </c>
      <c r="H765" s="58"/>
      <c r="I765" s="94">
        <v>43559.328657407408</v>
      </c>
      <c r="J765" s="93">
        <v>1649679.32</v>
      </c>
      <c r="K765" s="93">
        <v>1649679.32</v>
      </c>
      <c r="L765" s="93">
        <v>1402227.42</v>
      </c>
      <c r="M765" s="93">
        <v>0</v>
      </c>
    </row>
    <row r="766" spans="1:13" x14ac:dyDescent="0.3">
      <c r="A766" s="91" t="s">
        <v>962</v>
      </c>
      <c r="B766" s="91" t="s">
        <v>962</v>
      </c>
      <c r="C766" s="91" t="s">
        <v>985</v>
      </c>
      <c r="D766" s="91" t="s">
        <v>94</v>
      </c>
      <c r="E766" s="92">
        <v>43677</v>
      </c>
      <c r="F766" s="92">
        <v>42703</v>
      </c>
      <c r="G766" s="92">
        <v>43495</v>
      </c>
      <c r="H766" s="58"/>
      <c r="I766" s="94">
        <v>43677.562476851854</v>
      </c>
      <c r="J766" s="93">
        <v>1565077.93</v>
      </c>
      <c r="K766" s="93">
        <v>1650580.46</v>
      </c>
      <c r="L766" s="93">
        <v>1402993.39</v>
      </c>
      <c r="M766" s="93">
        <v>85502.53</v>
      </c>
    </row>
    <row r="767" spans="1:13" x14ac:dyDescent="0.3">
      <c r="A767" s="91" t="s">
        <v>962</v>
      </c>
      <c r="B767" s="91" t="s">
        <v>962</v>
      </c>
      <c r="C767" s="91" t="s">
        <v>986</v>
      </c>
      <c r="D767" s="91" t="s">
        <v>94</v>
      </c>
      <c r="E767" s="92">
        <v>43677</v>
      </c>
      <c r="F767" s="92">
        <v>42703</v>
      </c>
      <c r="G767" s="92">
        <v>43495</v>
      </c>
      <c r="H767" s="58"/>
      <c r="I767" s="94">
        <v>43677.56150462963</v>
      </c>
      <c r="J767" s="93">
        <v>1565077.93</v>
      </c>
      <c r="K767" s="93">
        <v>1650580.46</v>
      </c>
      <c r="L767" s="93">
        <v>1402993.39</v>
      </c>
      <c r="M767" s="93">
        <v>85502.53</v>
      </c>
    </row>
    <row r="768" spans="1:13" x14ac:dyDescent="0.3">
      <c r="A768" s="91" t="s">
        <v>773</v>
      </c>
      <c r="B768" s="91" t="s">
        <v>773</v>
      </c>
      <c r="C768" s="91" t="s">
        <v>924</v>
      </c>
      <c r="D768" s="91" t="s">
        <v>94</v>
      </c>
      <c r="E768" s="92">
        <v>45069</v>
      </c>
      <c r="F768" s="92">
        <v>43962</v>
      </c>
      <c r="G768" s="92">
        <v>44588</v>
      </c>
      <c r="H768" s="58"/>
      <c r="I768" s="94">
        <v>45069.376504629632</v>
      </c>
      <c r="J768" s="93">
        <v>1405069.38</v>
      </c>
      <c r="K768" s="93">
        <v>1653022.8</v>
      </c>
      <c r="L768" s="93">
        <v>1405069.38</v>
      </c>
      <c r="M768" s="93">
        <v>247953.42</v>
      </c>
    </row>
    <row r="769" spans="1:13" x14ac:dyDescent="0.3">
      <c r="A769" s="91" t="s">
        <v>773</v>
      </c>
      <c r="B769" s="91" t="s">
        <v>773</v>
      </c>
      <c r="C769" s="91" t="s">
        <v>813</v>
      </c>
      <c r="D769" s="91" t="s">
        <v>94</v>
      </c>
      <c r="E769" s="58"/>
      <c r="F769" s="92">
        <v>42933</v>
      </c>
      <c r="G769" s="92">
        <v>43545</v>
      </c>
      <c r="H769" s="58"/>
      <c r="I769" s="83"/>
      <c r="J769" s="93">
        <v>1405940.75</v>
      </c>
      <c r="K769" s="93">
        <v>1654047.94</v>
      </c>
      <c r="L769" s="93">
        <v>1405940.75</v>
      </c>
      <c r="M769" s="93">
        <v>248107.19</v>
      </c>
    </row>
    <row r="770" spans="1:13" x14ac:dyDescent="0.3">
      <c r="A770" s="91" t="s">
        <v>544</v>
      </c>
      <c r="B770" s="91" t="s">
        <v>578</v>
      </c>
      <c r="C770" s="91" t="s">
        <v>621</v>
      </c>
      <c r="D770" s="91" t="s">
        <v>94</v>
      </c>
      <c r="E770" s="58"/>
      <c r="F770" s="92">
        <v>42632</v>
      </c>
      <c r="G770" s="92">
        <v>43623</v>
      </c>
      <c r="H770" s="58"/>
      <c r="I770" s="94">
        <v>43860.503761574073</v>
      </c>
      <c r="J770" s="93">
        <v>1573770</v>
      </c>
      <c r="K770" s="93">
        <v>1656600</v>
      </c>
      <c r="L770" s="93">
        <v>1408110</v>
      </c>
      <c r="M770" s="93">
        <v>82830</v>
      </c>
    </row>
    <row r="771" spans="1:13" x14ac:dyDescent="0.3">
      <c r="A771" s="91" t="s">
        <v>773</v>
      </c>
      <c r="B771" s="91" t="s">
        <v>773</v>
      </c>
      <c r="C771" s="91" t="s">
        <v>784</v>
      </c>
      <c r="D771" s="91" t="s">
        <v>94</v>
      </c>
      <c r="E771" s="92">
        <v>43690</v>
      </c>
      <c r="F771" s="92">
        <v>42936</v>
      </c>
      <c r="G771" s="92">
        <v>43675</v>
      </c>
      <c r="H771" s="58"/>
      <c r="I771" s="94">
        <v>43691.448449074072</v>
      </c>
      <c r="J771" s="93">
        <v>1408310.41</v>
      </c>
      <c r="K771" s="93">
        <v>1656835.78</v>
      </c>
      <c r="L771" s="93">
        <v>1408310.41</v>
      </c>
      <c r="M771" s="93">
        <v>248525.37</v>
      </c>
    </row>
    <row r="772" spans="1:13" x14ac:dyDescent="0.3">
      <c r="A772" s="91" t="s">
        <v>773</v>
      </c>
      <c r="B772" s="91" t="s">
        <v>773</v>
      </c>
      <c r="C772" s="91" t="s">
        <v>787</v>
      </c>
      <c r="D772" s="91" t="s">
        <v>94</v>
      </c>
      <c r="E772" s="58"/>
      <c r="F772" s="92">
        <v>42937</v>
      </c>
      <c r="G772" s="92">
        <v>43697</v>
      </c>
      <c r="H772" s="58"/>
      <c r="I772" s="83"/>
      <c r="J772" s="93">
        <v>1414109.39</v>
      </c>
      <c r="K772" s="93">
        <v>1663658.11</v>
      </c>
      <c r="L772" s="93">
        <v>1414109.39</v>
      </c>
      <c r="M772" s="93">
        <v>249548.72</v>
      </c>
    </row>
    <row r="773" spans="1:13" x14ac:dyDescent="0.3">
      <c r="A773" s="91" t="s">
        <v>773</v>
      </c>
      <c r="B773" s="91" t="s">
        <v>773</v>
      </c>
      <c r="C773" s="91" t="s">
        <v>916</v>
      </c>
      <c r="D773" s="91" t="s">
        <v>94</v>
      </c>
      <c r="E773" s="92">
        <v>43990</v>
      </c>
      <c r="F773" s="92">
        <v>42928</v>
      </c>
      <c r="G773" s="92">
        <v>43665</v>
      </c>
      <c r="H773" s="58"/>
      <c r="I773" s="94">
        <v>44021.470497685186</v>
      </c>
      <c r="J773" s="93">
        <v>1415578.19</v>
      </c>
      <c r="K773" s="93">
        <v>1665386.11</v>
      </c>
      <c r="L773" s="93">
        <v>1415578.19</v>
      </c>
      <c r="M773" s="93">
        <v>249807.92</v>
      </c>
    </row>
    <row r="774" spans="1:13" x14ac:dyDescent="0.3">
      <c r="A774" s="91" t="s">
        <v>773</v>
      </c>
      <c r="B774" s="91" t="s">
        <v>773</v>
      </c>
      <c r="C774" s="91" t="s">
        <v>800</v>
      </c>
      <c r="D774" s="91" t="s">
        <v>94</v>
      </c>
      <c r="E774" s="92">
        <v>43997</v>
      </c>
      <c r="F774" s="92">
        <v>42936</v>
      </c>
      <c r="G774" s="92">
        <v>43843</v>
      </c>
      <c r="H774" s="58"/>
      <c r="I774" s="94">
        <v>43997.428888888891</v>
      </c>
      <c r="J774" s="93">
        <v>1415593.84</v>
      </c>
      <c r="K774" s="93">
        <v>1665404.52</v>
      </c>
      <c r="L774" s="93">
        <v>1415593.84</v>
      </c>
      <c r="M774" s="93">
        <v>249810.68</v>
      </c>
    </row>
    <row r="775" spans="1:13" x14ac:dyDescent="0.3">
      <c r="A775" s="91" t="s">
        <v>773</v>
      </c>
      <c r="B775" s="91" t="s">
        <v>773</v>
      </c>
      <c r="C775" s="91" t="s">
        <v>812</v>
      </c>
      <c r="D775" s="91" t="s">
        <v>94</v>
      </c>
      <c r="E775" s="92">
        <v>44273</v>
      </c>
      <c r="F775" s="92">
        <v>42936</v>
      </c>
      <c r="G775" s="92">
        <v>43689</v>
      </c>
      <c r="H775" s="58"/>
      <c r="I775" s="94">
        <v>44273.358680555553</v>
      </c>
      <c r="J775" s="93">
        <v>1417046.99</v>
      </c>
      <c r="K775" s="93">
        <v>1667114.11</v>
      </c>
      <c r="L775" s="93">
        <v>1417046.99</v>
      </c>
      <c r="M775" s="93">
        <v>250067.12</v>
      </c>
    </row>
    <row r="776" spans="1:13" x14ac:dyDescent="0.3">
      <c r="A776" s="91" t="s">
        <v>544</v>
      </c>
      <c r="B776" s="91" t="s">
        <v>578</v>
      </c>
      <c r="C776" s="91" t="s">
        <v>584</v>
      </c>
      <c r="D776" s="91" t="s">
        <v>94</v>
      </c>
      <c r="E776" s="92">
        <v>43790</v>
      </c>
      <c r="F776" s="92">
        <v>42978</v>
      </c>
      <c r="G776" s="92">
        <v>43628</v>
      </c>
      <c r="H776" s="58"/>
      <c r="I776" s="94">
        <v>43795.589618055557</v>
      </c>
      <c r="J776" s="93">
        <v>1587371.39</v>
      </c>
      <c r="K776" s="93">
        <v>1670917.25</v>
      </c>
      <c r="L776" s="93">
        <v>1420279.66</v>
      </c>
      <c r="M776" s="93">
        <v>83545.86</v>
      </c>
    </row>
    <row r="777" spans="1:13" x14ac:dyDescent="0.3">
      <c r="A777" s="91" t="s">
        <v>773</v>
      </c>
      <c r="B777" s="91" t="s">
        <v>773</v>
      </c>
      <c r="C777" s="91" t="s">
        <v>832</v>
      </c>
      <c r="D777" s="91" t="s">
        <v>94</v>
      </c>
      <c r="E777" s="92">
        <v>43690</v>
      </c>
      <c r="F777" s="92">
        <v>42940</v>
      </c>
      <c r="G777" s="92">
        <v>43689</v>
      </c>
      <c r="H777" s="58"/>
      <c r="I777" s="94">
        <v>43690.588877314818</v>
      </c>
      <c r="J777" s="93">
        <v>1421512.72</v>
      </c>
      <c r="K777" s="93">
        <v>1672367.9</v>
      </c>
      <c r="L777" s="93">
        <v>1421512.72</v>
      </c>
      <c r="M777" s="93">
        <v>250855.18</v>
      </c>
    </row>
    <row r="778" spans="1:13" x14ac:dyDescent="0.3">
      <c r="A778" s="91" t="s">
        <v>932</v>
      </c>
      <c r="B778" s="91" t="s">
        <v>932</v>
      </c>
      <c r="C778" s="91" t="s">
        <v>934</v>
      </c>
      <c r="D778" s="91" t="s">
        <v>94</v>
      </c>
      <c r="E778" s="92">
        <v>43935</v>
      </c>
      <c r="F778" s="92">
        <v>43021</v>
      </c>
      <c r="G778" s="92">
        <v>43697</v>
      </c>
      <c r="H778" s="58"/>
      <c r="I778" s="94">
        <v>43935.440509259257</v>
      </c>
      <c r="J778" s="93">
        <v>1589215.18</v>
      </c>
      <c r="K778" s="93">
        <v>1672858.08</v>
      </c>
      <c r="L778" s="93">
        <v>1421929.37</v>
      </c>
      <c r="M778" s="93">
        <v>83642.899999999994</v>
      </c>
    </row>
    <row r="779" spans="1:13" x14ac:dyDescent="0.3">
      <c r="A779" s="91" t="s">
        <v>280</v>
      </c>
      <c r="B779" s="91" t="s">
        <v>281</v>
      </c>
      <c r="C779" s="91" t="s">
        <v>290</v>
      </c>
      <c r="D779" s="91" t="s">
        <v>94</v>
      </c>
      <c r="E779" s="92">
        <v>43264</v>
      </c>
      <c r="F779" s="92">
        <v>42674</v>
      </c>
      <c r="G779" s="92">
        <v>42674</v>
      </c>
      <c r="H779" s="58"/>
      <c r="I779" s="94">
        <v>43264.381805555553</v>
      </c>
      <c r="J779" s="93">
        <v>1590413.92</v>
      </c>
      <c r="K779" s="93">
        <v>1674119.92</v>
      </c>
      <c r="L779" s="93">
        <v>1423001.93</v>
      </c>
      <c r="M779" s="93">
        <v>83706</v>
      </c>
    </row>
    <row r="780" spans="1:13" x14ac:dyDescent="0.3">
      <c r="A780" s="91" t="s">
        <v>773</v>
      </c>
      <c r="B780" s="91" t="s">
        <v>773</v>
      </c>
      <c r="C780" s="91" t="s">
        <v>785</v>
      </c>
      <c r="D780" s="91" t="s">
        <v>94</v>
      </c>
      <c r="E780" s="92">
        <v>43984</v>
      </c>
      <c r="F780" s="92">
        <v>42963</v>
      </c>
      <c r="G780" s="92">
        <v>43679</v>
      </c>
      <c r="H780" s="58"/>
      <c r="I780" s="94">
        <v>43984.584791666668</v>
      </c>
      <c r="J780" s="93">
        <v>1428036.23</v>
      </c>
      <c r="K780" s="93">
        <v>1680042.62</v>
      </c>
      <c r="L780" s="93">
        <v>1428036.23</v>
      </c>
      <c r="M780" s="93">
        <v>252006.39</v>
      </c>
    </row>
    <row r="781" spans="1:13" x14ac:dyDescent="0.3">
      <c r="A781" s="91" t="s">
        <v>773</v>
      </c>
      <c r="B781" s="91" t="s">
        <v>773</v>
      </c>
      <c r="C781" s="91" t="s">
        <v>803</v>
      </c>
      <c r="D781" s="91" t="s">
        <v>94</v>
      </c>
      <c r="E781" s="92">
        <v>43915</v>
      </c>
      <c r="F781" s="92">
        <v>42965</v>
      </c>
      <c r="G781" s="92">
        <v>43665</v>
      </c>
      <c r="H781" s="58"/>
      <c r="I781" s="94">
        <v>44630.512037037035</v>
      </c>
      <c r="J781" s="93">
        <v>1428778.83</v>
      </c>
      <c r="K781" s="93">
        <v>1680916.27</v>
      </c>
      <c r="L781" s="93">
        <v>1428778.83</v>
      </c>
      <c r="M781" s="93">
        <v>252137.44</v>
      </c>
    </row>
    <row r="782" spans="1:13" x14ac:dyDescent="0.3">
      <c r="A782" s="91" t="s">
        <v>1151</v>
      </c>
      <c r="B782" s="91" t="s">
        <v>1173</v>
      </c>
      <c r="C782" s="91" t="s">
        <v>1327</v>
      </c>
      <c r="D782" s="91" t="s">
        <v>94</v>
      </c>
      <c r="E782" s="92">
        <v>45166</v>
      </c>
      <c r="F782" s="92">
        <v>43091</v>
      </c>
      <c r="G782" s="92">
        <v>45106</v>
      </c>
      <c r="H782" s="58"/>
      <c r="I782" s="94">
        <v>45167.347870370373</v>
      </c>
      <c r="J782" s="93">
        <v>1610059.49</v>
      </c>
      <c r="K782" s="93">
        <v>1694799.46</v>
      </c>
      <c r="L782" s="93">
        <v>1440579.54</v>
      </c>
      <c r="M782" s="93">
        <v>84739.97</v>
      </c>
    </row>
    <row r="783" spans="1:13" x14ac:dyDescent="0.3">
      <c r="A783" s="91" t="s">
        <v>647</v>
      </c>
      <c r="B783" s="91" t="s">
        <v>647</v>
      </c>
      <c r="C783" s="91" t="s">
        <v>662</v>
      </c>
      <c r="D783" s="91" t="s">
        <v>94</v>
      </c>
      <c r="E783" s="92">
        <v>44841</v>
      </c>
      <c r="F783" s="92">
        <v>44239</v>
      </c>
      <c r="G783" s="92">
        <v>44309</v>
      </c>
      <c r="H783" s="58"/>
      <c r="I783" s="94">
        <v>44867.522615740738</v>
      </c>
      <c r="J783" s="93">
        <v>1442019.02</v>
      </c>
      <c r="K783" s="93">
        <v>1696492.96</v>
      </c>
      <c r="L783" s="93">
        <v>1442019.02</v>
      </c>
      <c r="M783" s="93">
        <v>254473.94</v>
      </c>
    </row>
    <row r="784" spans="1:13" x14ac:dyDescent="0.3">
      <c r="A784" s="91" t="s">
        <v>773</v>
      </c>
      <c r="B784" s="91" t="s">
        <v>773</v>
      </c>
      <c r="C784" s="91" t="s">
        <v>840</v>
      </c>
      <c r="D784" s="91" t="s">
        <v>94</v>
      </c>
      <c r="E784" s="92">
        <v>43734</v>
      </c>
      <c r="F784" s="92">
        <v>42936</v>
      </c>
      <c r="G784" s="92">
        <v>43685</v>
      </c>
      <c r="H784" s="58"/>
      <c r="I784" s="94">
        <v>43752.550428240742</v>
      </c>
      <c r="J784" s="93">
        <v>1445850</v>
      </c>
      <c r="K784" s="93">
        <v>1701000</v>
      </c>
      <c r="L784" s="93">
        <v>1445850</v>
      </c>
      <c r="M784" s="93">
        <v>255150</v>
      </c>
    </row>
    <row r="785" spans="1:13" x14ac:dyDescent="0.3">
      <c r="A785" s="91" t="s">
        <v>773</v>
      </c>
      <c r="B785" s="91" t="s">
        <v>773</v>
      </c>
      <c r="C785" s="91" t="s">
        <v>865</v>
      </c>
      <c r="D785" s="91" t="s">
        <v>94</v>
      </c>
      <c r="E785" s="92">
        <v>43915</v>
      </c>
      <c r="F785" s="92">
        <v>42965</v>
      </c>
      <c r="G785" s="92">
        <v>43678</v>
      </c>
      <c r="H785" s="58"/>
      <c r="I785" s="94">
        <v>43915.530023148145</v>
      </c>
      <c r="J785" s="93">
        <v>1445850</v>
      </c>
      <c r="K785" s="93">
        <v>1701000</v>
      </c>
      <c r="L785" s="93">
        <v>1445850</v>
      </c>
      <c r="M785" s="93">
        <v>255150</v>
      </c>
    </row>
    <row r="786" spans="1:13" x14ac:dyDescent="0.3">
      <c r="A786" s="91" t="s">
        <v>474</v>
      </c>
      <c r="B786" s="91" t="s">
        <v>497</v>
      </c>
      <c r="C786" s="91" t="s">
        <v>529</v>
      </c>
      <c r="D786" s="91" t="s">
        <v>94</v>
      </c>
      <c r="E786" s="92">
        <v>42643</v>
      </c>
      <c r="F786" s="92">
        <v>42352</v>
      </c>
      <c r="G786" s="92">
        <v>42454</v>
      </c>
      <c r="H786" s="58"/>
      <c r="I786" s="94">
        <v>43559.425439814811</v>
      </c>
      <c r="J786" s="93">
        <v>1709751</v>
      </c>
      <c r="K786" s="93">
        <v>1709751</v>
      </c>
      <c r="L786" s="93">
        <v>1453288.35</v>
      </c>
      <c r="M786" s="93">
        <v>0</v>
      </c>
    </row>
    <row r="787" spans="1:13" x14ac:dyDescent="0.3">
      <c r="A787" s="91" t="s">
        <v>280</v>
      </c>
      <c r="B787" s="91" t="s">
        <v>281</v>
      </c>
      <c r="C787" s="91" t="s">
        <v>355</v>
      </c>
      <c r="D787" s="91" t="s">
        <v>94</v>
      </c>
      <c r="E787" s="58"/>
      <c r="F787" s="92">
        <v>42704</v>
      </c>
      <c r="G787" s="92">
        <v>43549</v>
      </c>
      <c r="H787" s="58"/>
      <c r="I787" s="83"/>
      <c r="J787" s="93">
        <v>1630235.39</v>
      </c>
      <c r="K787" s="93">
        <v>1716037.25</v>
      </c>
      <c r="L787" s="93">
        <v>1458631.66</v>
      </c>
      <c r="M787" s="93">
        <v>85801.86</v>
      </c>
    </row>
    <row r="788" spans="1:13" x14ac:dyDescent="0.3">
      <c r="A788" s="91" t="s">
        <v>773</v>
      </c>
      <c r="B788" s="91" t="s">
        <v>773</v>
      </c>
      <c r="C788" s="91" t="s">
        <v>802</v>
      </c>
      <c r="D788" s="91" t="s">
        <v>94</v>
      </c>
      <c r="E788" s="92">
        <v>43859</v>
      </c>
      <c r="F788" s="92">
        <v>42957</v>
      </c>
      <c r="G788" s="92">
        <v>43647</v>
      </c>
      <c r="H788" s="58"/>
      <c r="I788" s="94">
        <v>43859.400682870371</v>
      </c>
      <c r="J788" s="93">
        <v>1459233.05</v>
      </c>
      <c r="K788" s="93">
        <v>1716744.77</v>
      </c>
      <c r="L788" s="93">
        <v>1459233.05</v>
      </c>
      <c r="M788" s="93">
        <v>257511.72</v>
      </c>
    </row>
    <row r="789" spans="1:13" x14ac:dyDescent="0.3">
      <c r="A789" s="91" t="s">
        <v>773</v>
      </c>
      <c r="B789" s="91" t="s">
        <v>773</v>
      </c>
      <c r="C789" s="91" t="s">
        <v>824</v>
      </c>
      <c r="D789" s="91" t="s">
        <v>94</v>
      </c>
      <c r="E789" s="58"/>
      <c r="F789" s="92">
        <v>42936</v>
      </c>
      <c r="G789" s="92">
        <v>43675</v>
      </c>
      <c r="H789" s="58"/>
      <c r="I789" s="94">
        <v>43859.614085648151</v>
      </c>
      <c r="J789" s="93">
        <v>1463773.44</v>
      </c>
      <c r="K789" s="93">
        <v>1722086.3999999999</v>
      </c>
      <c r="L789" s="93">
        <v>1463773.44</v>
      </c>
      <c r="M789" s="93">
        <v>258312.95999999999</v>
      </c>
    </row>
    <row r="790" spans="1:13" x14ac:dyDescent="0.3">
      <c r="A790" s="91" t="s">
        <v>544</v>
      </c>
      <c r="B790" s="91" t="s">
        <v>545</v>
      </c>
      <c r="C790" s="91" t="s">
        <v>577</v>
      </c>
      <c r="D790" s="91" t="s">
        <v>94</v>
      </c>
      <c r="E790" s="92">
        <v>43698</v>
      </c>
      <c r="F790" s="92">
        <v>43199</v>
      </c>
      <c r="G790" s="92">
        <v>43698</v>
      </c>
      <c r="H790" s="58"/>
      <c r="I790" s="94">
        <v>44354.51771990741</v>
      </c>
      <c r="J790" s="93">
        <v>1640451.98</v>
      </c>
      <c r="K790" s="93">
        <v>1726791.56</v>
      </c>
      <c r="L790" s="93">
        <v>1467772.83</v>
      </c>
      <c r="M790" s="93">
        <v>86339.58</v>
      </c>
    </row>
    <row r="791" spans="1:13" x14ac:dyDescent="0.3">
      <c r="A791" s="91" t="s">
        <v>993</v>
      </c>
      <c r="B791" s="91" t="s">
        <v>1011</v>
      </c>
      <c r="C791" s="91" t="s">
        <v>1123</v>
      </c>
      <c r="D791" s="91" t="s">
        <v>94</v>
      </c>
      <c r="E791" s="92">
        <v>44841</v>
      </c>
      <c r="F791" s="92">
        <v>42790</v>
      </c>
      <c r="G791" s="92">
        <v>43822</v>
      </c>
      <c r="H791" s="58"/>
      <c r="I791" s="94">
        <v>44841.514386574076</v>
      </c>
      <c r="J791" s="93">
        <v>1468292.45</v>
      </c>
      <c r="K791" s="93">
        <v>1727402.88</v>
      </c>
      <c r="L791" s="93">
        <v>1468292.45</v>
      </c>
      <c r="M791" s="93">
        <v>259110.43</v>
      </c>
    </row>
    <row r="792" spans="1:13" x14ac:dyDescent="0.3">
      <c r="A792" s="91" t="s">
        <v>773</v>
      </c>
      <c r="B792" s="91" t="s">
        <v>773</v>
      </c>
      <c r="C792" s="91" t="s">
        <v>778</v>
      </c>
      <c r="D792" s="91" t="s">
        <v>94</v>
      </c>
      <c r="E792" s="92">
        <v>44235</v>
      </c>
      <c r="F792" s="92">
        <v>42956</v>
      </c>
      <c r="G792" s="92">
        <v>43790</v>
      </c>
      <c r="H792" s="58"/>
      <c r="I792" s="94">
        <v>44235.376250000001</v>
      </c>
      <c r="J792" s="93">
        <v>1469396.17</v>
      </c>
      <c r="K792" s="93">
        <v>1728701.38</v>
      </c>
      <c r="L792" s="93">
        <v>1469396.17</v>
      </c>
      <c r="M792" s="93">
        <v>259305.21</v>
      </c>
    </row>
    <row r="793" spans="1:13" x14ac:dyDescent="0.3">
      <c r="A793" s="91" t="s">
        <v>1151</v>
      </c>
      <c r="B793" s="91" t="s">
        <v>1173</v>
      </c>
      <c r="C793" s="91" t="s">
        <v>1210</v>
      </c>
      <c r="D793" s="91" t="s">
        <v>94</v>
      </c>
      <c r="E793" s="92">
        <v>43886</v>
      </c>
      <c r="F793" s="92">
        <v>43087</v>
      </c>
      <c r="G793" s="92">
        <v>43670</v>
      </c>
      <c r="H793" s="58"/>
      <c r="I793" s="94">
        <v>43886.560335648152</v>
      </c>
      <c r="J793" s="93">
        <v>1645088.97</v>
      </c>
      <c r="K793" s="93">
        <v>1731672.6</v>
      </c>
      <c r="L793" s="93">
        <v>1471921.71</v>
      </c>
      <c r="M793" s="93">
        <v>86583.63</v>
      </c>
    </row>
    <row r="794" spans="1:13" x14ac:dyDescent="0.3">
      <c r="A794" s="91" t="s">
        <v>773</v>
      </c>
      <c r="B794" s="91" t="s">
        <v>773</v>
      </c>
      <c r="C794" s="91" t="s">
        <v>797</v>
      </c>
      <c r="D794" s="91" t="s">
        <v>94</v>
      </c>
      <c r="E794" s="92">
        <v>44011</v>
      </c>
      <c r="F794" s="92">
        <v>42936</v>
      </c>
      <c r="G794" s="92">
        <v>43678</v>
      </c>
      <c r="H794" s="58"/>
      <c r="I794" s="94">
        <v>44011.429594907408</v>
      </c>
      <c r="J794" s="93">
        <v>1472617.66</v>
      </c>
      <c r="K794" s="93">
        <v>1732491.36</v>
      </c>
      <c r="L794" s="93">
        <v>1472617.66</v>
      </c>
      <c r="M794" s="93">
        <v>259873.7</v>
      </c>
    </row>
    <row r="795" spans="1:13" x14ac:dyDescent="0.3">
      <c r="A795" s="91" t="s">
        <v>932</v>
      </c>
      <c r="B795" s="91" t="s">
        <v>932</v>
      </c>
      <c r="C795" s="91" t="s">
        <v>937</v>
      </c>
      <c r="D795" s="91" t="s">
        <v>94</v>
      </c>
      <c r="E795" s="92">
        <v>43840</v>
      </c>
      <c r="F795" s="92">
        <v>43034</v>
      </c>
      <c r="G795" s="92">
        <v>43738</v>
      </c>
      <c r="H795" s="58"/>
      <c r="I795" s="94">
        <v>43895.544328703705</v>
      </c>
      <c r="J795" s="93">
        <v>1650507.96</v>
      </c>
      <c r="K795" s="93">
        <v>1737376.8</v>
      </c>
      <c r="L795" s="93">
        <v>1476770.28</v>
      </c>
      <c r="M795" s="93">
        <v>86868.84</v>
      </c>
    </row>
    <row r="796" spans="1:13" x14ac:dyDescent="0.3">
      <c r="A796" s="91" t="s">
        <v>647</v>
      </c>
      <c r="B796" s="91" t="s">
        <v>647</v>
      </c>
      <c r="C796" s="91" t="s">
        <v>650</v>
      </c>
      <c r="D796" s="91" t="s">
        <v>94</v>
      </c>
      <c r="E796" s="92">
        <v>44565</v>
      </c>
      <c r="F796" s="92">
        <v>43453</v>
      </c>
      <c r="G796" s="92">
        <v>43691</v>
      </c>
      <c r="H796" s="58"/>
      <c r="I796" s="94">
        <v>44565.347002314818</v>
      </c>
      <c r="J796" s="93">
        <v>1478592</v>
      </c>
      <c r="K796" s="93">
        <v>1739520</v>
      </c>
      <c r="L796" s="93">
        <v>1478592</v>
      </c>
      <c r="M796" s="93">
        <v>260928</v>
      </c>
    </row>
    <row r="797" spans="1:13" x14ac:dyDescent="0.3">
      <c r="A797" s="91" t="s">
        <v>1151</v>
      </c>
      <c r="B797" s="91" t="s">
        <v>1173</v>
      </c>
      <c r="C797" s="91" t="s">
        <v>1331</v>
      </c>
      <c r="D797" s="91" t="s">
        <v>94</v>
      </c>
      <c r="E797" s="92">
        <v>45110</v>
      </c>
      <c r="F797" s="92">
        <v>43315</v>
      </c>
      <c r="G797" s="92">
        <v>45105</v>
      </c>
      <c r="H797" s="58"/>
      <c r="I797" s="94">
        <v>45121.357407407406</v>
      </c>
      <c r="J797" s="93">
        <v>1661515.52</v>
      </c>
      <c r="K797" s="93">
        <v>1748963.71</v>
      </c>
      <c r="L797" s="93">
        <v>1486619.15</v>
      </c>
      <c r="M797" s="93">
        <v>87448.19</v>
      </c>
    </row>
    <row r="798" spans="1:13" x14ac:dyDescent="0.3">
      <c r="A798" s="91" t="s">
        <v>280</v>
      </c>
      <c r="B798" s="91" t="s">
        <v>281</v>
      </c>
      <c r="C798" s="91" t="s">
        <v>376</v>
      </c>
      <c r="D798" s="91" t="s">
        <v>94</v>
      </c>
      <c r="E798" s="92">
        <v>43070</v>
      </c>
      <c r="F798" s="92">
        <v>42732</v>
      </c>
      <c r="G798" s="92">
        <v>42732</v>
      </c>
      <c r="H798" s="58"/>
      <c r="I798" s="94">
        <v>43199.819525462961</v>
      </c>
      <c r="J798" s="93">
        <v>1668424.62</v>
      </c>
      <c r="K798" s="93">
        <v>1756236.44</v>
      </c>
      <c r="L798" s="93">
        <v>1492800.97</v>
      </c>
      <c r="M798" s="93">
        <v>87811.82</v>
      </c>
    </row>
    <row r="799" spans="1:13" x14ac:dyDescent="0.3">
      <c r="A799" s="91" t="s">
        <v>993</v>
      </c>
      <c r="B799" s="91" t="s">
        <v>1011</v>
      </c>
      <c r="C799" s="91" t="s">
        <v>1059</v>
      </c>
      <c r="D799" s="91" t="s">
        <v>94</v>
      </c>
      <c r="E799" s="58"/>
      <c r="F799" s="92">
        <v>42789</v>
      </c>
      <c r="G799" s="92">
        <v>43815</v>
      </c>
      <c r="H799" s="58"/>
      <c r="I799" s="94">
        <v>43816.314988425926</v>
      </c>
      <c r="J799" s="93">
        <v>1670829.6</v>
      </c>
      <c r="K799" s="93">
        <v>1758768</v>
      </c>
      <c r="L799" s="93">
        <v>1494952.8</v>
      </c>
      <c r="M799" s="93">
        <v>87938.4</v>
      </c>
    </row>
    <row r="800" spans="1:13" x14ac:dyDescent="0.3">
      <c r="A800" s="91" t="s">
        <v>962</v>
      </c>
      <c r="B800" s="91" t="s">
        <v>962</v>
      </c>
      <c r="C800" s="91" t="s">
        <v>980</v>
      </c>
      <c r="D800" s="91" t="s">
        <v>94</v>
      </c>
      <c r="E800" s="58"/>
      <c r="F800" s="92">
        <v>42733</v>
      </c>
      <c r="G800" s="92">
        <v>43549</v>
      </c>
      <c r="H800" s="58"/>
      <c r="I800" s="83"/>
      <c r="J800" s="93">
        <v>1674446.22</v>
      </c>
      <c r="K800" s="93">
        <v>1762906.22</v>
      </c>
      <c r="L800" s="93">
        <v>1498470.28</v>
      </c>
      <c r="M800" s="93">
        <v>88460</v>
      </c>
    </row>
    <row r="801" spans="1:13" x14ac:dyDescent="0.3">
      <c r="A801" s="91" t="s">
        <v>474</v>
      </c>
      <c r="B801" s="91" t="s">
        <v>497</v>
      </c>
      <c r="C801" s="91" t="s">
        <v>538</v>
      </c>
      <c r="D801" s="91" t="s">
        <v>94</v>
      </c>
      <c r="E801" s="92">
        <v>43558</v>
      </c>
      <c r="F801" s="92">
        <v>42356</v>
      </c>
      <c r="G801" s="92">
        <v>42458</v>
      </c>
      <c r="H801" s="58"/>
      <c r="I801" s="94">
        <v>43558.507314814815</v>
      </c>
      <c r="J801" s="93">
        <v>1767280</v>
      </c>
      <c r="K801" s="93">
        <v>1767280</v>
      </c>
      <c r="L801" s="93">
        <v>1502188</v>
      </c>
      <c r="M801" s="93">
        <v>0</v>
      </c>
    </row>
    <row r="802" spans="1:13" x14ac:dyDescent="0.3">
      <c r="A802" s="91" t="s">
        <v>773</v>
      </c>
      <c r="B802" s="91" t="s">
        <v>773</v>
      </c>
      <c r="C802" s="91" t="s">
        <v>819</v>
      </c>
      <c r="D802" s="91" t="s">
        <v>94</v>
      </c>
      <c r="E802" s="58"/>
      <c r="F802" s="92">
        <v>42928</v>
      </c>
      <c r="G802" s="92">
        <v>43697</v>
      </c>
      <c r="H802" s="58"/>
      <c r="I802" s="83"/>
      <c r="J802" s="93">
        <v>1505091.6</v>
      </c>
      <c r="K802" s="93">
        <v>1770696</v>
      </c>
      <c r="L802" s="93">
        <v>1505091.6</v>
      </c>
      <c r="M802" s="93">
        <v>265604.40000000002</v>
      </c>
    </row>
    <row r="803" spans="1:13" x14ac:dyDescent="0.3">
      <c r="A803" s="91" t="s">
        <v>92</v>
      </c>
      <c r="B803" s="91" t="s">
        <v>92</v>
      </c>
      <c r="C803" s="91" t="s">
        <v>171</v>
      </c>
      <c r="D803" s="91" t="s">
        <v>94</v>
      </c>
      <c r="E803" s="92">
        <v>44460</v>
      </c>
      <c r="F803" s="92">
        <v>42808</v>
      </c>
      <c r="G803" s="92">
        <v>44075</v>
      </c>
      <c r="H803" s="58"/>
      <c r="I803" s="94">
        <v>44474.542280092595</v>
      </c>
      <c r="J803" s="93">
        <v>1508107.98</v>
      </c>
      <c r="K803" s="93">
        <v>1774244.68</v>
      </c>
      <c r="L803" s="93">
        <v>1508107.98</v>
      </c>
      <c r="M803" s="93">
        <v>266136.7</v>
      </c>
    </row>
    <row r="804" spans="1:13" x14ac:dyDescent="0.3">
      <c r="A804" s="91" t="s">
        <v>280</v>
      </c>
      <c r="B804" s="91" t="s">
        <v>281</v>
      </c>
      <c r="C804" s="91" t="s">
        <v>342</v>
      </c>
      <c r="D804" s="91" t="s">
        <v>94</v>
      </c>
      <c r="E804" s="92">
        <v>43558</v>
      </c>
      <c r="F804" s="92">
        <v>42690</v>
      </c>
      <c r="G804" s="92">
        <v>43558</v>
      </c>
      <c r="H804" s="58"/>
      <c r="I804" s="94">
        <v>43573.356793981482</v>
      </c>
      <c r="J804" s="93">
        <v>1686928.75</v>
      </c>
      <c r="K804" s="93">
        <v>1775714.47</v>
      </c>
      <c r="L804" s="93">
        <v>1509357.3</v>
      </c>
      <c r="M804" s="93">
        <v>88785.72</v>
      </c>
    </row>
    <row r="805" spans="1:13" x14ac:dyDescent="0.3">
      <c r="A805" s="91" t="s">
        <v>280</v>
      </c>
      <c r="B805" s="91" t="s">
        <v>281</v>
      </c>
      <c r="C805" s="91" t="s">
        <v>291</v>
      </c>
      <c r="D805" s="91" t="s">
        <v>94</v>
      </c>
      <c r="E805" s="58"/>
      <c r="F805" s="92">
        <v>42703</v>
      </c>
      <c r="G805" s="92">
        <v>43553</v>
      </c>
      <c r="H805" s="58"/>
      <c r="I805" s="83"/>
      <c r="J805" s="93">
        <v>1687357.96</v>
      </c>
      <c r="K805" s="93">
        <v>1776166.27</v>
      </c>
      <c r="L805" s="93">
        <v>1509741.33</v>
      </c>
      <c r="M805" s="93">
        <v>88808.31</v>
      </c>
    </row>
    <row r="806" spans="1:13" x14ac:dyDescent="0.3">
      <c r="A806" s="91" t="s">
        <v>1151</v>
      </c>
      <c r="B806" s="91" t="s">
        <v>1173</v>
      </c>
      <c r="C806" s="91" t="s">
        <v>1236</v>
      </c>
      <c r="D806" s="91" t="s">
        <v>94</v>
      </c>
      <c r="E806" s="92">
        <v>44307</v>
      </c>
      <c r="F806" s="92">
        <v>43152</v>
      </c>
      <c r="G806" s="92">
        <v>43670</v>
      </c>
      <c r="H806" s="58"/>
      <c r="I806" s="94">
        <v>44307.555138888885</v>
      </c>
      <c r="J806" s="93">
        <v>1688169</v>
      </c>
      <c r="K806" s="93">
        <v>1777020</v>
      </c>
      <c r="L806" s="93">
        <v>1510467</v>
      </c>
      <c r="M806" s="93">
        <v>88851</v>
      </c>
    </row>
    <row r="807" spans="1:13" x14ac:dyDescent="0.3">
      <c r="A807" s="91" t="s">
        <v>993</v>
      </c>
      <c r="B807" s="91" t="s">
        <v>1011</v>
      </c>
      <c r="C807" s="91" t="s">
        <v>1146</v>
      </c>
      <c r="D807" s="91" t="s">
        <v>94</v>
      </c>
      <c r="E807" s="58"/>
      <c r="F807" s="92">
        <v>42781</v>
      </c>
      <c r="G807" s="92">
        <v>43546</v>
      </c>
      <c r="H807" s="58"/>
      <c r="I807" s="83"/>
      <c r="J807" s="93">
        <v>1689167.18</v>
      </c>
      <c r="K807" s="93">
        <v>1778070.72</v>
      </c>
      <c r="L807" s="93">
        <v>1511360.11</v>
      </c>
      <c r="M807" s="93">
        <v>88903.54</v>
      </c>
    </row>
    <row r="808" spans="1:13" x14ac:dyDescent="0.3">
      <c r="A808" s="91" t="s">
        <v>773</v>
      </c>
      <c r="B808" s="91" t="s">
        <v>773</v>
      </c>
      <c r="C808" s="91" t="s">
        <v>875</v>
      </c>
      <c r="D808" s="91" t="s">
        <v>94</v>
      </c>
      <c r="E808" s="92">
        <v>44711</v>
      </c>
      <c r="F808" s="92">
        <v>43966</v>
      </c>
      <c r="G808" s="92">
        <v>43966</v>
      </c>
      <c r="H808" s="58"/>
      <c r="I808" s="94">
        <v>44711.470555555556</v>
      </c>
      <c r="J808" s="93">
        <v>1511747.96</v>
      </c>
      <c r="K808" s="93">
        <v>1778527.01</v>
      </c>
      <c r="L808" s="93">
        <v>1511747.96</v>
      </c>
      <c r="M808" s="93">
        <v>266779.05</v>
      </c>
    </row>
    <row r="809" spans="1:13" x14ac:dyDescent="0.3">
      <c r="A809" s="91" t="s">
        <v>447</v>
      </c>
      <c r="B809" s="91" t="s">
        <v>448</v>
      </c>
      <c r="C809" s="91" t="s">
        <v>457</v>
      </c>
      <c r="D809" s="91" t="s">
        <v>94</v>
      </c>
      <c r="E809" s="92">
        <v>44831</v>
      </c>
      <c r="F809" s="92">
        <v>42683</v>
      </c>
      <c r="G809" s="92">
        <v>44650</v>
      </c>
      <c r="H809" s="58"/>
      <c r="I809" s="94">
        <v>44837.540266203701</v>
      </c>
      <c r="J809" s="93">
        <v>1600803</v>
      </c>
      <c r="K809" s="93">
        <v>1778670</v>
      </c>
      <c r="L809" s="93">
        <v>1511869.5</v>
      </c>
      <c r="M809" s="93">
        <v>177867</v>
      </c>
    </row>
    <row r="810" spans="1:13" x14ac:dyDescent="0.3">
      <c r="A810" s="91" t="s">
        <v>773</v>
      </c>
      <c r="B810" s="91" t="s">
        <v>773</v>
      </c>
      <c r="C810" s="91" t="s">
        <v>855</v>
      </c>
      <c r="D810" s="91" t="s">
        <v>94</v>
      </c>
      <c r="E810" s="92">
        <v>43880</v>
      </c>
      <c r="F810" s="92">
        <v>42944</v>
      </c>
      <c r="G810" s="92">
        <v>43665</v>
      </c>
      <c r="H810" s="58"/>
      <c r="I810" s="94">
        <v>44105.496539351851</v>
      </c>
      <c r="J810" s="93">
        <v>1513565.76</v>
      </c>
      <c r="K810" s="93">
        <v>1780665.6</v>
      </c>
      <c r="L810" s="93">
        <v>1513565.76</v>
      </c>
      <c r="M810" s="93">
        <v>267099.84000000003</v>
      </c>
    </row>
    <row r="811" spans="1:13" x14ac:dyDescent="0.3">
      <c r="A811" s="91" t="s">
        <v>773</v>
      </c>
      <c r="B811" s="91" t="s">
        <v>773</v>
      </c>
      <c r="C811" s="91" t="s">
        <v>915</v>
      </c>
      <c r="D811" s="91" t="s">
        <v>94</v>
      </c>
      <c r="E811" s="92">
        <v>43719</v>
      </c>
      <c r="F811" s="92">
        <v>42991</v>
      </c>
      <c r="G811" s="92">
        <v>43650</v>
      </c>
      <c r="H811" s="58"/>
      <c r="I811" s="94">
        <v>43784.43372685185</v>
      </c>
      <c r="J811" s="93">
        <v>1517647.8</v>
      </c>
      <c r="K811" s="93">
        <v>1785468</v>
      </c>
      <c r="L811" s="93">
        <v>1517647.8</v>
      </c>
      <c r="M811" s="93">
        <v>267820.2</v>
      </c>
    </row>
    <row r="812" spans="1:13" x14ac:dyDescent="0.3">
      <c r="A812" s="91" t="s">
        <v>773</v>
      </c>
      <c r="B812" s="91" t="s">
        <v>773</v>
      </c>
      <c r="C812" s="91" t="s">
        <v>823</v>
      </c>
      <c r="D812" s="91" t="s">
        <v>94</v>
      </c>
      <c r="E812" s="58"/>
      <c r="F812" s="92">
        <v>43006</v>
      </c>
      <c r="G812" s="92">
        <v>43670</v>
      </c>
      <c r="H812" s="58"/>
      <c r="I812" s="83"/>
      <c r="J812" s="93">
        <v>1521551.14</v>
      </c>
      <c r="K812" s="93">
        <v>1790060.16</v>
      </c>
      <c r="L812" s="93">
        <v>1521551.14</v>
      </c>
      <c r="M812" s="93">
        <v>268509.02</v>
      </c>
    </row>
    <row r="813" spans="1:13" x14ac:dyDescent="0.3">
      <c r="A813" s="91" t="s">
        <v>993</v>
      </c>
      <c r="B813" s="91" t="s">
        <v>1011</v>
      </c>
      <c r="C813" s="91" t="s">
        <v>1142</v>
      </c>
      <c r="D813" s="91" t="s">
        <v>94</v>
      </c>
      <c r="E813" s="58"/>
      <c r="F813" s="92">
        <v>42793</v>
      </c>
      <c r="G813" s="92">
        <v>43629</v>
      </c>
      <c r="H813" s="58"/>
      <c r="I813" s="83"/>
      <c r="J813" s="93">
        <v>1702710.38</v>
      </c>
      <c r="K813" s="93">
        <v>1792326.72</v>
      </c>
      <c r="L813" s="93">
        <v>1523477.71</v>
      </c>
      <c r="M813" s="93">
        <v>89616.34</v>
      </c>
    </row>
    <row r="814" spans="1:13" x14ac:dyDescent="0.3">
      <c r="A814" s="91" t="s">
        <v>280</v>
      </c>
      <c r="B814" s="91" t="s">
        <v>281</v>
      </c>
      <c r="C814" s="91" t="s">
        <v>370</v>
      </c>
      <c r="D814" s="91" t="s">
        <v>94</v>
      </c>
      <c r="E814" s="58"/>
      <c r="F814" s="92">
        <v>42695</v>
      </c>
      <c r="G814" s="92">
        <v>43572</v>
      </c>
      <c r="H814" s="58"/>
      <c r="I814" s="83"/>
      <c r="J814" s="93">
        <v>1708078.74</v>
      </c>
      <c r="K814" s="93">
        <v>1797977.62</v>
      </c>
      <c r="L814" s="93">
        <v>1528280.97</v>
      </c>
      <c r="M814" s="93">
        <v>89898.880000000005</v>
      </c>
    </row>
    <row r="815" spans="1:13" x14ac:dyDescent="0.3">
      <c r="A815" s="91" t="s">
        <v>993</v>
      </c>
      <c r="B815" s="91" t="s">
        <v>1011</v>
      </c>
      <c r="C815" s="91" t="s">
        <v>1089</v>
      </c>
      <c r="D815" s="91" t="s">
        <v>94</v>
      </c>
      <c r="E815" s="92">
        <v>44448</v>
      </c>
      <c r="F815" s="92">
        <v>43462</v>
      </c>
      <c r="G815" s="92">
        <v>43665</v>
      </c>
      <c r="H815" s="58"/>
      <c r="I815" s="94">
        <v>44546.614606481482</v>
      </c>
      <c r="J815" s="93">
        <v>1529184</v>
      </c>
      <c r="K815" s="93">
        <v>1799040</v>
      </c>
      <c r="L815" s="93">
        <v>1529184</v>
      </c>
      <c r="M815" s="93">
        <v>269856</v>
      </c>
    </row>
    <row r="816" spans="1:13" x14ac:dyDescent="0.3">
      <c r="A816" s="91" t="s">
        <v>993</v>
      </c>
      <c r="B816" s="91" t="s">
        <v>1011</v>
      </c>
      <c r="C816" s="91" t="s">
        <v>1120</v>
      </c>
      <c r="D816" s="91" t="s">
        <v>94</v>
      </c>
      <c r="E816" s="92">
        <v>44251</v>
      </c>
      <c r="F816" s="92">
        <v>43382</v>
      </c>
      <c r="G816" s="92">
        <v>43704</v>
      </c>
      <c r="H816" s="58"/>
      <c r="I816" s="94">
        <v>44623.602638888886</v>
      </c>
      <c r="J816" s="93">
        <v>1709955.54</v>
      </c>
      <c r="K816" s="93">
        <v>1799953.2</v>
      </c>
      <c r="L816" s="93">
        <v>1529960.22</v>
      </c>
      <c r="M816" s="93">
        <v>89997.66</v>
      </c>
    </row>
    <row r="817" spans="1:13" x14ac:dyDescent="0.3">
      <c r="A817" s="91" t="s">
        <v>447</v>
      </c>
      <c r="B817" s="91" t="s">
        <v>448</v>
      </c>
      <c r="C817" s="91" t="s">
        <v>449</v>
      </c>
      <c r="D817" s="91" t="s">
        <v>94</v>
      </c>
      <c r="E817" s="92">
        <v>44474</v>
      </c>
      <c r="F817" s="92">
        <v>42682</v>
      </c>
      <c r="G817" s="92">
        <v>43585</v>
      </c>
      <c r="H817" s="58"/>
      <c r="I817" s="94">
        <v>44503.497974537036</v>
      </c>
      <c r="J817" s="93">
        <v>1624411.8</v>
      </c>
      <c r="K817" s="93">
        <v>1804902</v>
      </c>
      <c r="L817" s="93">
        <v>1534166.7</v>
      </c>
      <c r="M817" s="93">
        <v>180490.2</v>
      </c>
    </row>
    <row r="818" spans="1:13" x14ac:dyDescent="0.3">
      <c r="A818" s="91" t="s">
        <v>773</v>
      </c>
      <c r="B818" s="91" t="s">
        <v>773</v>
      </c>
      <c r="C818" s="91" t="s">
        <v>906</v>
      </c>
      <c r="D818" s="91" t="s">
        <v>94</v>
      </c>
      <c r="E818" s="92">
        <v>43679</v>
      </c>
      <c r="F818" s="92">
        <v>42971</v>
      </c>
      <c r="G818" s="92">
        <v>43679</v>
      </c>
      <c r="H818" s="58"/>
      <c r="I818" s="94">
        <v>43686.679178240738</v>
      </c>
      <c r="J818" s="93">
        <v>1534896</v>
      </c>
      <c r="K818" s="93">
        <v>1805760</v>
      </c>
      <c r="L818" s="93">
        <v>1534896</v>
      </c>
      <c r="M818" s="93">
        <v>270864</v>
      </c>
    </row>
    <row r="819" spans="1:13" x14ac:dyDescent="0.3">
      <c r="A819" s="91" t="s">
        <v>474</v>
      </c>
      <c r="B819" s="91" t="s">
        <v>475</v>
      </c>
      <c r="C819" s="91" t="s">
        <v>479</v>
      </c>
      <c r="D819" s="91" t="s">
        <v>94</v>
      </c>
      <c r="E819" s="92">
        <v>43041</v>
      </c>
      <c r="F819" s="92">
        <v>42612</v>
      </c>
      <c r="G819" s="92">
        <v>42817</v>
      </c>
      <c r="H819" s="58"/>
      <c r="I819" s="94">
        <v>43199.819733796299</v>
      </c>
      <c r="J819" s="93">
        <v>1814908.44</v>
      </c>
      <c r="K819" s="93">
        <v>1814908.44</v>
      </c>
      <c r="L819" s="93">
        <v>1542672.17</v>
      </c>
      <c r="M819" s="93">
        <v>0</v>
      </c>
    </row>
    <row r="820" spans="1:13" x14ac:dyDescent="0.3">
      <c r="A820" s="91" t="s">
        <v>474</v>
      </c>
      <c r="B820" s="91" t="s">
        <v>475</v>
      </c>
      <c r="C820" s="91" t="s">
        <v>488</v>
      </c>
      <c r="D820" s="91" t="s">
        <v>94</v>
      </c>
      <c r="E820" s="92">
        <v>43488</v>
      </c>
      <c r="F820" s="92">
        <v>42612</v>
      </c>
      <c r="G820" s="92">
        <v>42744</v>
      </c>
      <c r="H820" s="58"/>
      <c r="I820" s="94">
        <v>43488.52516203704</v>
      </c>
      <c r="J820" s="93">
        <v>1815798.4</v>
      </c>
      <c r="K820" s="93">
        <v>1815798.4</v>
      </c>
      <c r="L820" s="93">
        <v>1543428.64</v>
      </c>
      <c r="M820" s="93">
        <v>0</v>
      </c>
    </row>
    <row r="821" spans="1:13" x14ac:dyDescent="0.3">
      <c r="A821" s="91" t="s">
        <v>993</v>
      </c>
      <c r="B821" s="91" t="s">
        <v>1011</v>
      </c>
      <c r="C821" s="91" t="s">
        <v>1063</v>
      </c>
      <c r="D821" s="91" t="s">
        <v>94</v>
      </c>
      <c r="E821" s="92">
        <v>44292</v>
      </c>
      <c r="F821" s="92">
        <v>43860</v>
      </c>
      <c r="G821" s="92">
        <v>43860</v>
      </c>
      <c r="H821" s="58"/>
      <c r="I821" s="94">
        <v>44970.301851851851</v>
      </c>
      <c r="J821" s="93">
        <v>1727722.33</v>
      </c>
      <c r="K821" s="93">
        <v>1818655.08</v>
      </c>
      <c r="L821" s="93">
        <v>1545856.81</v>
      </c>
      <c r="M821" s="93">
        <v>90932.75</v>
      </c>
    </row>
    <row r="822" spans="1:13" x14ac:dyDescent="0.3">
      <c r="A822" s="91" t="s">
        <v>962</v>
      </c>
      <c r="B822" s="91" t="s">
        <v>962</v>
      </c>
      <c r="C822" s="91" t="s">
        <v>989</v>
      </c>
      <c r="D822" s="91" t="s">
        <v>94</v>
      </c>
      <c r="E822" s="58"/>
      <c r="F822" s="92">
        <v>42695</v>
      </c>
      <c r="G822" s="92">
        <v>43490</v>
      </c>
      <c r="H822" s="58"/>
      <c r="I822" s="83"/>
      <c r="J822" s="93">
        <v>1725988.12</v>
      </c>
      <c r="K822" s="93">
        <v>1819006.8</v>
      </c>
      <c r="L822" s="93">
        <v>1546155.78</v>
      </c>
      <c r="M822" s="93">
        <v>93018.68</v>
      </c>
    </row>
    <row r="823" spans="1:13" x14ac:dyDescent="0.3">
      <c r="A823" s="91" t="s">
        <v>544</v>
      </c>
      <c r="B823" s="91" t="s">
        <v>578</v>
      </c>
      <c r="C823" s="91" t="s">
        <v>636</v>
      </c>
      <c r="D823" s="91" t="s">
        <v>94</v>
      </c>
      <c r="E823" s="58"/>
      <c r="F823" s="92">
        <v>42668</v>
      </c>
      <c r="G823" s="92">
        <v>43630</v>
      </c>
      <c r="H823" s="58"/>
      <c r="I823" s="94">
        <v>43752.550949074073</v>
      </c>
      <c r="J823" s="93">
        <v>1731049.53</v>
      </c>
      <c r="K823" s="93">
        <v>1822157.4</v>
      </c>
      <c r="L823" s="93">
        <v>1548833.79</v>
      </c>
      <c r="M823" s="93">
        <v>91107.87</v>
      </c>
    </row>
    <row r="824" spans="1:13" x14ac:dyDescent="0.3">
      <c r="A824" s="91" t="s">
        <v>474</v>
      </c>
      <c r="B824" s="91" t="s">
        <v>497</v>
      </c>
      <c r="C824" s="91" t="s">
        <v>503</v>
      </c>
      <c r="D824" s="91" t="s">
        <v>94</v>
      </c>
      <c r="E824" s="58"/>
      <c r="F824" s="92">
        <v>42593</v>
      </c>
      <c r="G824" s="92">
        <v>42884</v>
      </c>
      <c r="H824" s="58"/>
      <c r="I824" s="83"/>
      <c r="J824" s="93">
        <v>1825813</v>
      </c>
      <c r="K824" s="93">
        <v>1825813</v>
      </c>
      <c r="L824" s="93">
        <v>1551941.05</v>
      </c>
      <c r="M824" s="93">
        <v>0</v>
      </c>
    </row>
    <row r="825" spans="1:13" x14ac:dyDescent="0.3">
      <c r="A825" s="91" t="s">
        <v>92</v>
      </c>
      <c r="B825" s="91" t="s">
        <v>92</v>
      </c>
      <c r="C825" s="91" t="s">
        <v>122</v>
      </c>
      <c r="D825" s="91" t="s">
        <v>94</v>
      </c>
      <c r="E825" s="92">
        <v>45082</v>
      </c>
      <c r="F825" s="92">
        <v>44596</v>
      </c>
      <c r="G825" s="92">
        <v>44596</v>
      </c>
      <c r="H825" s="58"/>
      <c r="I825" s="94">
        <v>45114.48159722222</v>
      </c>
      <c r="J825" s="93">
        <v>1553003.04</v>
      </c>
      <c r="K825" s="93">
        <v>1827062.4</v>
      </c>
      <c r="L825" s="93">
        <v>1553003.04</v>
      </c>
      <c r="M825" s="93">
        <v>274059.36</v>
      </c>
    </row>
    <row r="826" spans="1:13" x14ac:dyDescent="0.3">
      <c r="A826" s="91" t="s">
        <v>773</v>
      </c>
      <c r="B826" s="91" t="s">
        <v>773</v>
      </c>
      <c r="C826" s="91" t="s">
        <v>859</v>
      </c>
      <c r="D826" s="91" t="s">
        <v>94</v>
      </c>
      <c r="E826" s="92">
        <v>43679</v>
      </c>
      <c r="F826" s="92">
        <v>42977</v>
      </c>
      <c r="G826" s="92">
        <v>43679</v>
      </c>
      <c r="H826" s="58"/>
      <c r="I826" s="94">
        <v>43686.670034722221</v>
      </c>
      <c r="J826" s="93">
        <v>1555285.8</v>
      </c>
      <c r="K826" s="93">
        <v>1829748</v>
      </c>
      <c r="L826" s="93">
        <v>1555285.8</v>
      </c>
      <c r="M826" s="93">
        <v>274462.2</v>
      </c>
    </row>
    <row r="827" spans="1:13" x14ac:dyDescent="0.3">
      <c r="A827" s="91" t="s">
        <v>773</v>
      </c>
      <c r="B827" s="91" t="s">
        <v>773</v>
      </c>
      <c r="C827" s="91" t="s">
        <v>872</v>
      </c>
      <c r="D827" s="91" t="s">
        <v>94</v>
      </c>
      <c r="E827" s="92">
        <v>43717</v>
      </c>
      <c r="F827" s="92">
        <v>42977</v>
      </c>
      <c r="G827" s="92">
        <v>43679</v>
      </c>
      <c r="H827" s="58"/>
      <c r="I827" s="94">
        <v>43817.444108796299</v>
      </c>
      <c r="J827" s="93">
        <v>1555285.8</v>
      </c>
      <c r="K827" s="93">
        <v>1829748</v>
      </c>
      <c r="L827" s="93">
        <v>1555285.8</v>
      </c>
      <c r="M827" s="93">
        <v>274462.2</v>
      </c>
    </row>
    <row r="828" spans="1:13" x14ac:dyDescent="0.3">
      <c r="A828" s="91" t="s">
        <v>280</v>
      </c>
      <c r="B828" s="91" t="s">
        <v>281</v>
      </c>
      <c r="C828" s="91" t="s">
        <v>300</v>
      </c>
      <c r="D828" s="91" t="s">
        <v>94</v>
      </c>
      <c r="E828" s="92">
        <v>43593</v>
      </c>
      <c r="F828" s="92">
        <v>42671</v>
      </c>
      <c r="G828" s="92">
        <v>43593</v>
      </c>
      <c r="H828" s="58"/>
      <c r="I828" s="94">
        <v>43608.631539351853</v>
      </c>
      <c r="J828" s="93">
        <v>1739350.49</v>
      </c>
      <c r="K828" s="93">
        <v>1830895.25</v>
      </c>
      <c r="L828" s="93">
        <v>1556260.96</v>
      </c>
      <c r="M828" s="93">
        <v>91544.76</v>
      </c>
    </row>
    <row r="829" spans="1:13" x14ac:dyDescent="0.3">
      <c r="A829" s="91" t="s">
        <v>544</v>
      </c>
      <c r="B829" s="91" t="s">
        <v>578</v>
      </c>
      <c r="C829" s="91" t="s">
        <v>646</v>
      </c>
      <c r="D829" s="91" t="s">
        <v>94</v>
      </c>
      <c r="E829" s="92">
        <v>43413</v>
      </c>
      <c r="F829" s="92">
        <v>42642</v>
      </c>
      <c r="G829" s="92">
        <v>42786</v>
      </c>
      <c r="H829" s="58"/>
      <c r="I829" s="94">
        <v>43528.546099537038</v>
      </c>
      <c r="J829" s="93">
        <v>1751387.7</v>
      </c>
      <c r="K829" s="93">
        <v>1843566</v>
      </c>
      <c r="L829" s="93">
        <v>1567031.1</v>
      </c>
      <c r="M829" s="93">
        <v>92178.3</v>
      </c>
    </row>
    <row r="830" spans="1:13" x14ac:dyDescent="0.3">
      <c r="A830" s="91" t="s">
        <v>544</v>
      </c>
      <c r="B830" s="91" t="s">
        <v>578</v>
      </c>
      <c r="C830" s="91" t="s">
        <v>616</v>
      </c>
      <c r="D830" s="91" t="s">
        <v>94</v>
      </c>
      <c r="E830" s="92">
        <v>43759</v>
      </c>
      <c r="F830" s="92">
        <v>42972</v>
      </c>
      <c r="G830" s="92">
        <v>43635</v>
      </c>
      <c r="H830" s="58"/>
      <c r="I830" s="94">
        <v>43759.605243055557</v>
      </c>
      <c r="J830" s="93">
        <v>1753083.86</v>
      </c>
      <c r="K830" s="93">
        <v>1845351.43</v>
      </c>
      <c r="L830" s="93">
        <v>1568548.71</v>
      </c>
      <c r="M830" s="93">
        <v>92267.57</v>
      </c>
    </row>
    <row r="831" spans="1:13" x14ac:dyDescent="0.3">
      <c r="A831" s="91" t="s">
        <v>280</v>
      </c>
      <c r="B831" s="91" t="s">
        <v>281</v>
      </c>
      <c r="C831" s="91" t="s">
        <v>340</v>
      </c>
      <c r="D831" s="91" t="s">
        <v>94</v>
      </c>
      <c r="E831" s="58"/>
      <c r="F831" s="92">
        <v>42702</v>
      </c>
      <c r="G831" s="92">
        <v>43558</v>
      </c>
      <c r="H831" s="58"/>
      <c r="I831" s="83"/>
      <c r="J831" s="93">
        <v>1755646.9</v>
      </c>
      <c r="K831" s="93">
        <v>1848049.37</v>
      </c>
      <c r="L831" s="93">
        <v>1570841.96</v>
      </c>
      <c r="M831" s="93">
        <v>92402.47</v>
      </c>
    </row>
    <row r="832" spans="1:13" x14ac:dyDescent="0.3">
      <c r="A832" s="91" t="s">
        <v>280</v>
      </c>
      <c r="B832" s="91" t="s">
        <v>281</v>
      </c>
      <c r="C832" s="91" t="s">
        <v>347</v>
      </c>
      <c r="D832" s="91" t="s">
        <v>94</v>
      </c>
      <c r="E832" s="92">
        <v>43593</v>
      </c>
      <c r="F832" s="92">
        <v>42697</v>
      </c>
      <c r="G832" s="92">
        <v>43593</v>
      </c>
      <c r="H832" s="58"/>
      <c r="I832" s="94">
        <v>43594.502800925926</v>
      </c>
      <c r="J832" s="93">
        <v>1763044.2</v>
      </c>
      <c r="K832" s="93">
        <v>1855836</v>
      </c>
      <c r="L832" s="93">
        <v>1577460.6</v>
      </c>
      <c r="M832" s="93">
        <v>92791.8</v>
      </c>
    </row>
    <row r="833" spans="1:13" x14ac:dyDescent="0.3">
      <c r="A833" s="91" t="s">
        <v>544</v>
      </c>
      <c r="B833" s="91" t="s">
        <v>578</v>
      </c>
      <c r="C833" s="91" t="s">
        <v>629</v>
      </c>
      <c r="D833" s="91" t="s">
        <v>94</v>
      </c>
      <c r="E833" s="58"/>
      <c r="F833" s="92">
        <v>42639</v>
      </c>
      <c r="G833" s="92">
        <v>43605</v>
      </c>
      <c r="H833" s="58"/>
      <c r="I833" s="94">
        <v>44631.483541666668</v>
      </c>
      <c r="J833" s="93">
        <v>1763230.36</v>
      </c>
      <c r="K833" s="93">
        <v>1856031.96</v>
      </c>
      <c r="L833" s="93">
        <v>1577627.17</v>
      </c>
      <c r="M833" s="93">
        <v>92801.600000000006</v>
      </c>
    </row>
    <row r="834" spans="1:13" x14ac:dyDescent="0.3">
      <c r="A834" s="91" t="s">
        <v>773</v>
      </c>
      <c r="B834" s="91" t="s">
        <v>773</v>
      </c>
      <c r="C834" s="91" t="s">
        <v>878</v>
      </c>
      <c r="D834" s="91" t="s">
        <v>94</v>
      </c>
      <c r="E834" s="92">
        <v>43773</v>
      </c>
      <c r="F834" s="92">
        <v>42930</v>
      </c>
      <c r="G834" s="92">
        <v>43658</v>
      </c>
      <c r="H834" s="58"/>
      <c r="I834" s="94">
        <v>44186.600543981483</v>
      </c>
      <c r="J834" s="93">
        <v>1579517.94</v>
      </c>
      <c r="K834" s="93">
        <v>1858256.4</v>
      </c>
      <c r="L834" s="93">
        <v>1579517.94</v>
      </c>
      <c r="M834" s="93">
        <v>278738.46000000002</v>
      </c>
    </row>
    <row r="835" spans="1:13" x14ac:dyDescent="0.3">
      <c r="A835" s="91" t="s">
        <v>773</v>
      </c>
      <c r="B835" s="91" t="s">
        <v>773</v>
      </c>
      <c r="C835" s="91" t="s">
        <v>885</v>
      </c>
      <c r="D835" s="91" t="s">
        <v>94</v>
      </c>
      <c r="E835" s="92">
        <v>43713</v>
      </c>
      <c r="F835" s="92">
        <v>43068</v>
      </c>
      <c r="G835" s="92">
        <v>43678</v>
      </c>
      <c r="H835" s="58"/>
      <c r="I835" s="94">
        <v>43914.418842592589</v>
      </c>
      <c r="J835" s="93">
        <v>1580032.39</v>
      </c>
      <c r="K835" s="93">
        <v>1858861.63</v>
      </c>
      <c r="L835" s="93">
        <v>1580032.39</v>
      </c>
      <c r="M835" s="93">
        <v>278829.24</v>
      </c>
    </row>
    <row r="836" spans="1:13" x14ac:dyDescent="0.3">
      <c r="A836" s="91" t="s">
        <v>474</v>
      </c>
      <c r="B836" s="91" t="s">
        <v>497</v>
      </c>
      <c r="C836" s="91" t="s">
        <v>498</v>
      </c>
      <c r="D836" s="91" t="s">
        <v>94</v>
      </c>
      <c r="E836" s="92">
        <v>42660</v>
      </c>
      <c r="F836" s="92">
        <v>42346</v>
      </c>
      <c r="G836" s="92">
        <v>42515</v>
      </c>
      <c r="H836" s="58"/>
      <c r="I836" s="94">
        <v>43199.819062499999</v>
      </c>
      <c r="J836" s="93">
        <v>1861500</v>
      </c>
      <c r="K836" s="93">
        <v>1861500</v>
      </c>
      <c r="L836" s="93">
        <v>1582275</v>
      </c>
      <c r="M836" s="93">
        <v>0</v>
      </c>
    </row>
    <row r="837" spans="1:13" x14ac:dyDescent="0.3">
      <c r="A837" s="91" t="s">
        <v>773</v>
      </c>
      <c r="B837" s="91" t="s">
        <v>773</v>
      </c>
      <c r="C837" s="91" t="s">
        <v>876</v>
      </c>
      <c r="D837" s="91" t="s">
        <v>94</v>
      </c>
      <c r="E837" s="92">
        <v>43669</v>
      </c>
      <c r="F837" s="92">
        <v>43003</v>
      </c>
      <c r="G837" s="92">
        <v>43658</v>
      </c>
      <c r="H837" s="58"/>
      <c r="I837" s="94">
        <v>43718.389085648145</v>
      </c>
      <c r="J837" s="93">
        <v>1588078.8</v>
      </c>
      <c r="K837" s="93">
        <v>1868328</v>
      </c>
      <c r="L837" s="93">
        <v>1588078.8</v>
      </c>
      <c r="M837" s="93">
        <v>280249.2</v>
      </c>
    </row>
    <row r="838" spans="1:13" x14ac:dyDescent="0.3">
      <c r="A838" s="91" t="s">
        <v>773</v>
      </c>
      <c r="B838" s="91" t="s">
        <v>773</v>
      </c>
      <c r="C838" s="91" t="s">
        <v>781</v>
      </c>
      <c r="D838" s="91" t="s">
        <v>94</v>
      </c>
      <c r="E838" s="92">
        <v>43852</v>
      </c>
      <c r="F838" s="92">
        <v>42956</v>
      </c>
      <c r="G838" s="92">
        <v>43795</v>
      </c>
      <c r="H838" s="58"/>
      <c r="I838" s="94">
        <v>44414.426620370374</v>
      </c>
      <c r="J838" s="93">
        <v>1591342.23</v>
      </c>
      <c r="K838" s="93">
        <v>1872167.33</v>
      </c>
      <c r="L838" s="93">
        <v>1591342.23</v>
      </c>
      <c r="M838" s="93">
        <v>280825.09999999998</v>
      </c>
    </row>
    <row r="839" spans="1:13" x14ac:dyDescent="0.3">
      <c r="A839" s="91" t="s">
        <v>773</v>
      </c>
      <c r="B839" s="91" t="s">
        <v>773</v>
      </c>
      <c r="C839" s="91" t="s">
        <v>920</v>
      </c>
      <c r="D839" s="91" t="s">
        <v>94</v>
      </c>
      <c r="E839" s="92">
        <v>44571</v>
      </c>
      <c r="F839" s="92">
        <v>42956</v>
      </c>
      <c r="G839" s="92">
        <v>43670</v>
      </c>
      <c r="H839" s="58"/>
      <c r="I839" s="94">
        <v>44718.529918981483</v>
      </c>
      <c r="J839" s="93">
        <v>1591684.5</v>
      </c>
      <c r="K839" s="93">
        <v>1872570</v>
      </c>
      <c r="L839" s="93">
        <v>1591684.5</v>
      </c>
      <c r="M839" s="93">
        <v>280885.5</v>
      </c>
    </row>
    <row r="840" spans="1:13" x14ac:dyDescent="0.3">
      <c r="A840" s="91" t="s">
        <v>544</v>
      </c>
      <c r="B840" s="91" t="s">
        <v>578</v>
      </c>
      <c r="C840" s="91" t="s">
        <v>596</v>
      </c>
      <c r="D840" s="91" t="s">
        <v>94</v>
      </c>
      <c r="E840" s="92">
        <v>44858</v>
      </c>
      <c r="F840" s="92">
        <v>43783</v>
      </c>
      <c r="G840" s="92">
        <v>43783</v>
      </c>
      <c r="H840" s="58"/>
      <c r="I840" s="94">
        <v>44862.431354166663</v>
      </c>
      <c r="J840" s="93">
        <v>1781684.16</v>
      </c>
      <c r="K840" s="93">
        <v>1875457.01</v>
      </c>
      <c r="L840" s="93">
        <v>1594138.45</v>
      </c>
      <c r="M840" s="93">
        <v>93772.85</v>
      </c>
    </row>
    <row r="841" spans="1:13" x14ac:dyDescent="0.3">
      <c r="A841" s="91" t="s">
        <v>1151</v>
      </c>
      <c r="B841" s="91" t="s">
        <v>1173</v>
      </c>
      <c r="C841" s="91" t="s">
        <v>1325</v>
      </c>
      <c r="D841" s="91" t="s">
        <v>94</v>
      </c>
      <c r="E841" s="92">
        <v>45110</v>
      </c>
      <c r="F841" s="92">
        <v>43739</v>
      </c>
      <c r="G841" s="92">
        <v>45106</v>
      </c>
      <c r="H841" s="58"/>
      <c r="I841" s="94">
        <v>45110.459699074076</v>
      </c>
      <c r="J841" s="93">
        <v>1782070.8</v>
      </c>
      <c r="K841" s="93">
        <v>1875864</v>
      </c>
      <c r="L841" s="93">
        <v>1594484.4</v>
      </c>
      <c r="M841" s="93">
        <v>93793.2</v>
      </c>
    </row>
    <row r="842" spans="1:13" x14ac:dyDescent="0.3">
      <c r="A842" s="91" t="s">
        <v>280</v>
      </c>
      <c r="B842" s="91" t="s">
        <v>281</v>
      </c>
      <c r="C842" s="91" t="s">
        <v>309</v>
      </c>
      <c r="D842" s="91" t="s">
        <v>94</v>
      </c>
      <c r="E842" s="58"/>
      <c r="F842" s="92">
        <v>42671</v>
      </c>
      <c r="G842" s="92">
        <v>43542</v>
      </c>
      <c r="H842" s="58"/>
      <c r="I842" s="83"/>
      <c r="J842" s="93">
        <v>1785088.42</v>
      </c>
      <c r="K842" s="93">
        <v>1879040.44</v>
      </c>
      <c r="L842" s="93">
        <v>1597184.37</v>
      </c>
      <c r="M842" s="93">
        <v>93952.02</v>
      </c>
    </row>
    <row r="843" spans="1:13" x14ac:dyDescent="0.3">
      <c r="A843" s="91" t="s">
        <v>773</v>
      </c>
      <c r="B843" s="91" t="s">
        <v>773</v>
      </c>
      <c r="C843" s="91" t="s">
        <v>856</v>
      </c>
      <c r="D843" s="91" t="s">
        <v>94</v>
      </c>
      <c r="E843" s="92">
        <v>43857</v>
      </c>
      <c r="F843" s="92">
        <v>42977</v>
      </c>
      <c r="G843" s="92">
        <v>43679</v>
      </c>
      <c r="H843" s="58"/>
      <c r="I843" s="94">
        <v>43857.55678240741</v>
      </c>
      <c r="J843" s="93">
        <v>1605214.8</v>
      </c>
      <c r="K843" s="93">
        <v>1888488</v>
      </c>
      <c r="L843" s="93">
        <v>1605214.8</v>
      </c>
      <c r="M843" s="93">
        <v>283273.2</v>
      </c>
    </row>
    <row r="844" spans="1:13" x14ac:dyDescent="0.3">
      <c r="A844" s="91" t="s">
        <v>773</v>
      </c>
      <c r="B844" s="91" t="s">
        <v>773</v>
      </c>
      <c r="C844" s="91" t="s">
        <v>857</v>
      </c>
      <c r="D844" s="91" t="s">
        <v>94</v>
      </c>
      <c r="E844" s="92">
        <v>43970</v>
      </c>
      <c r="F844" s="92">
        <v>42977</v>
      </c>
      <c r="G844" s="92">
        <v>43679</v>
      </c>
      <c r="H844" s="58"/>
      <c r="I844" s="94">
        <v>43970.583761574075</v>
      </c>
      <c r="J844" s="93">
        <v>1605214.8</v>
      </c>
      <c r="K844" s="93">
        <v>1888488</v>
      </c>
      <c r="L844" s="93">
        <v>1605214.8</v>
      </c>
      <c r="M844" s="93">
        <v>283273.2</v>
      </c>
    </row>
    <row r="845" spans="1:13" x14ac:dyDescent="0.3">
      <c r="A845" s="91" t="s">
        <v>773</v>
      </c>
      <c r="B845" s="91" t="s">
        <v>773</v>
      </c>
      <c r="C845" s="91" t="s">
        <v>858</v>
      </c>
      <c r="D845" s="91" t="s">
        <v>94</v>
      </c>
      <c r="E845" s="92">
        <v>43802</v>
      </c>
      <c r="F845" s="92">
        <v>42991</v>
      </c>
      <c r="G845" s="92">
        <v>43650</v>
      </c>
      <c r="H845" s="58"/>
      <c r="I845" s="94">
        <v>43802.520937499998</v>
      </c>
      <c r="J845" s="93">
        <v>1605214.8</v>
      </c>
      <c r="K845" s="93">
        <v>1888488</v>
      </c>
      <c r="L845" s="93">
        <v>1605214.8</v>
      </c>
      <c r="M845" s="93">
        <v>283273.2</v>
      </c>
    </row>
    <row r="846" spans="1:13" x14ac:dyDescent="0.3">
      <c r="A846" s="91" t="s">
        <v>447</v>
      </c>
      <c r="B846" s="91" t="s">
        <v>448</v>
      </c>
      <c r="C846" s="91" t="s">
        <v>458</v>
      </c>
      <c r="D846" s="91" t="s">
        <v>94</v>
      </c>
      <c r="E846" s="92">
        <v>44951</v>
      </c>
      <c r="F846" s="92">
        <v>42683</v>
      </c>
      <c r="G846" s="92">
        <v>43658</v>
      </c>
      <c r="H846" s="58"/>
      <c r="I846" s="94">
        <v>45175.436631944445</v>
      </c>
      <c r="J846" s="93">
        <v>1703630.88</v>
      </c>
      <c r="K846" s="93">
        <v>1892923.2</v>
      </c>
      <c r="L846" s="93">
        <v>1608984.72</v>
      </c>
      <c r="M846" s="93">
        <v>189292.32</v>
      </c>
    </row>
    <row r="847" spans="1:13" x14ac:dyDescent="0.3">
      <c r="A847" s="91" t="s">
        <v>773</v>
      </c>
      <c r="B847" s="91" t="s">
        <v>773</v>
      </c>
      <c r="C847" s="91" t="s">
        <v>869</v>
      </c>
      <c r="D847" s="91" t="s">
        <v>94</v>
      </c>
      <c r="E847" s="92">
        <v>43978</v>
      </c>
      <c r="F847" s="92">
        <v>43004</v>
      </c>
      <c r="G847" s="92">
        <v>43649</v>
      </c>
      <c r="H847" s="58"/>
      <c r="I847" s="94">
        <v>44623.60628472222</v>
      </c>
      <c r="J847" s="93">
        <v>1610105.5</v>
      </c>
      <c r="K847" s="93">
        <v>1894241.76</v>
      </c>
      <c r="L847" s="93">
        <v>1610105.5</v>
      </c>
      <c r="M847" s="93">
        <v>284136.26</v>
      </c>
    </row>
    <row r="848" spans="1:13" x14ac:dyDescent="0.3">
      <c r="A848" s="91" t="s">
        <v>647</v>
      </c>
      <c r="B848" s="91" t="s">
        <v>647</v>
      </c>
      <c r="C848" s="91" t="s">
        <v>677</v>
      </c>
      <c r="D848" s="91" t="s">
        <v>94</v>
      </c>
      <c r="E848" s="58"/>
      <c r="F848" s="92">
        <v>42807</v>
      </c>
      <c r="G848" s="92">
        <v>43634</v>
      </c>
      <c r="H848" s="58"/>
      <c r="I848" s="83"/>
      <c r="J848" s="93">
        <v>1611381.52</v>
      </c>
      <c r="K848" s="93">
        <v>1895742.96</v>
      </c>
      <c r="L848" s="93">
        <v>1611381.52</v>
      </c>
      <c r="M848" s="93">
        <v>284361.44</v>
      </c>
    </row>
    <row r="849" spans="1:13" x14ac:dyDescent="0.3">
      <c r="A849" s="91" t="s">
        <v>280</v>
      </c>
      <c r="B849" s="91" t="s">
        <v>281</v>
      </c>
      <c r="C849" s="91" t="s">
        <v>364</v>
      </c>
      <c r="D849" s="91" t="s">
        <v>94</v>
      </c>
      <c r="E849" s="58"/>
      <c r="F849" s="92">
        <v>42724</v>
      </c>
      <c r="G849" s="92">
        <v>43549</v>
      </c>
      <c r="H849" s="58"/>
      <c r="I849" s="83"/>
      <c r="J849" s="93">
        <v>1802761.8</v>
      </c>
      <c r="K849" s="93">
        <v>1897644</v>
      </c>
      <c r="L849" s="93">
        <v>1612997.4</v>
      </c>
      <c r="M849" s="93">
        <v>94882.2</v>
      </c>
    </row>
    <row r="850" spans="1:13" x14ac:dyDescent="0.3">
      <c r="A850" s="91" t="s">
        <v>932</v>
      </c>
      <c r="B850" s="91" t="s">
        <v>932</v>
      </c>
      <c r="C850" s="91" t="s">
        <v>953</v>
      </c>
      <c r="D850" s="91" t="s">
        <v>94</v>
      </c>
      <c r="E850" s="58"/>
      <c r="F850" s="92">
        <v>43150</v>
      </c>
      <c r="G850" s="92">
        <v>43679</v>
      </c>
      <c r="H850" s="58"/>
      <c r="I850" s="83"/>
      <c r="J850" s="93">
        <v>1804836.6</v>
      </c>
      <c r="K850" s="93">
        <v>1899828</v>
      </c>
      <c r="L850" s="93">
        <v>1614853.8</v>
      </c>
      <c r="M850" s="93">
        <v>94991.4</v>
      </c>
    </row>
    <row r="851" spans="1:13" x14ac:dyDescent="0.3">
      <c r="A851" s="91" t="s">
        <v>92</v>
      </c>
      <c r="B851" s="91" t="s">
        <v>92</v>
      </c>
      <c r="C851" s="91" t="s">
        <v>167</v>
      </c>
      <c r="D851" s="91" t="s">
        <v>94</v>
      </c>
      <c r="E851" s="92">
        <v>44952</v>
      </c>
      <c r="F851" s="92">
        <v>44790</v>
      </c>
      <c r="G851" s="92">
        <v>44790</v>
      </c>
      <c r="H851" s="58"/>
      <c r="I851" s="94">
        <v>44992.641701388886</v>
      </c>
      <c r="J851" s="93">
        <v>1625210.53</v>
      </c>
      <c r="K851" s="93">
        <v>1912012.39</v>
      </c>
      <c r="L851" s="93">
        <v>1625210.53</v>
      </c>
      <c r="M851" s="93">
        <v>286801.86</v>
      </c>
    </row>
    <row r="852" spans="1:13" x14ac:dyDescent="0.3">
      <c r="A852" s="91" t="s">
        <v>773</v>
      </c>
      <c r="B852" s="91" t="s">
        <v>773</v>
      </c>
      <c r="C852" s="91" t="s">
        <v>895</v>
      </c>
      <c r="D852" s="91" t="s">
        <v>94</v>
      </c>
      <c r="E852" s="92">
        <v>44505</v>
      </c>
      <c r="F852" s="92">
        <v>42926</v>
      </c>
      <c r="G852" s="92">
        <v>43679</v>
      </c>
      <c r="H852" s="58"/>
      <c r="I852" s="94">
        <v>45019.443518518521</v>
      </c>
      <c r="J852" s="93">
        <v>1626714.4</v>
      </c>
      <c r="K852" s="93">
        <v>1913781.65</v>
      </c>
      <c r="L852" s="93">
        <v>1626714.4</v>
      </c>
      <c r="M852" s="93">
        <v>287067.25</v>
      </c>
    </row>
    <row r="853" spans="1:13" x14ac:dyDescent="0.3">
      <c r="A853" s="91" t="s">
        <v>773</v>
      </c>
      <c r="B853" s="91" t="s">
        <v>773</v>
      </c>
      <c r="C853" s="91" t="s">
        <v>837</v>
      </c>
      <c r="D853" s="91" t="s">
        <v>94</v>
      </c>
      <c r="E853" s="92">
        <v>45090</v>
      </c>
      <c r="F853" s="92">
        <v>43977</v>
      </c>
      <c r="G853" s="92">
        <v>43977</v>
      </c>
      <c r="H853" s="58"/>
      <c r="I853" s="94">
        <v>45090.461724537039</v>
      </c>
      <c r="J853" s="93">
        <v>1627614</v>
      </c>
      <c r="K853" s="93">
        <v>1914840</v>
      </c>
      <c r="L853" s="93">
        <v>1627614</v>
      </c>
      <c r="M853" s="93">
        <v>287226</v>
      </c>
    </row>
    <row r="854" spans="1:13" x14ac:dyDescent="0.3">
      <c r="A854" s="91" t="s">
        <v>1151</v>
      </c>
      <c r="B854" s="91" t="s">
        <v>1173</v>
      </c>
      <c r="C854" s="91" t="s">
        <v>1244</v>
      </c>
      <c r="D854" s="91" t="s">
        <v>94</v>
      </c>
      <c r="E854" s="92">
        <v>44266</v>
      </c>
      <c r="F854" s="92">
        <v>43152</v>
      </c>
      <c r="G854" s="92">
        <v>43689</v>
      </c>
      <c r="H854" s="58"/>
      <c r="I854" s="94">
        <v>44349.477986111109</v>
      </c>
      <c r="J854" s="93">
        <v>1819873.2</v>
      </c>
      <c r="K854" s="93">
        <v>1915656</v>
      </c>
      <c r="L854" s="93">
        <v>1628307.6</v>
      </c>
      <c r="M854" s="93">
        <v>95782.8</v>
      </c>
    </row>
    <row r="855" spans="1:13" x14ac:dyDescent="0.3">
      <c r="A855" s="91" t="s">
        <v>962</v>
      </c>
      <c r="B855" s="91" t="s">
        <v>962</v>
      </c>
      <c r="C855" s="91" t="s">
        <v>975</v>
      </c>
      <c r="D855" s="91" t="s">
        <v>94</v>
      </c>
      <c r="E855" s="92">
        <v>44837</v>
      </c>
      <c r="F855" s="92">
        <v>44006</v>
      </c>
      <c r="G855" s="92">
        <v>44831</v>
      </c>
      <c r="H855" s="58"/>
      <c r="I855" s="94">
        <v>44837.549131944441</v>
      </c>
      <c r="J855" s="93">
        <v>1793866.26</v>
      </c>
      <c r="K855" s="93">
        <v>1916351.4</v>
      </c>
      <c r="L855" s="93">
        <v>1628898.69</v>
      </c>
      <c r="M855" s="93">
        <v>122485.14</v>
      </c>
    </row>
    <row r="856" spans="1:13" x14ac:dyDescent="0.3">
      <c r="A856" s="91" t="s">
        <v>773</v>
      </c>
      <c r="B856" s="91" t="s">
        <v>773</v>
      </c>
      <c r="C856" s="91" t="s">
        <v>807</v>
      </c>
      <c r="D856" s="91" t="s">
        <v>94</v>
      </c>
      <c r="E856" s="92">
        <v>43921</v>
      </c>
      <c r="F856" s="92">
        <v>42927</v>
      </c>
      <c r="G856" s="92">
        <v>43647</v>
      </c>
      <c r="H856" s="58"/>
      <c r="I856" s="94">
        <v>43921.389062499999</v>
      </c>
      <c r="J856" s="93">
        <v>1630415.69</v>
      </c>
      <c r="K856" s="93">
        <v>1918136.11</v>
      </c>
      <c r="L856" s="93">
        <v>1630415.69</v>
      </c>
      <c r="M856" s="93">
        <v>287720.42</v>
      </c>
    </row>
    <row r="857" spans="1:13" x14ac:dyDescent="0.3">
      <c r="A857" s="91" t="s">
        <v>280</v>
      </c>
      <c r="B857" s="91" t="s">
        <v>281</v>
      </c>
      <c r="C857" s="91" t="s">
        <v>329</v>
      </c>
      <c r="D857" s="91" t="s">
        <v>94</v>
      </c>
      <c r="E857" s="92">
        <v>43278</v>
      </c>
      <c r="F857" s="92">
        <v>42717</v>
      </c>
      <c r="G857" s="92">
        <v>42717</v>
      </c>
      <c r="H857" s="58"/>
      <c r="I857" s="94">
        <v>43278.458773148152</v>
      </c>
      <c r="J857" s="93">
        <v>1824798</v>
      </c>
      <c r="K857" s="93">
        <v>1920840</v>
      </c>
      <c r="L857" s="93">
        <v>1632714</v>
      </c>
      <c r="M857" s="93">
        <v>96042</v>
      </c>
    </row>
    <row r="858" spans="1:13" x14ac:dyDescent="0.3">
      <c r="A858" s="91" t="s">
        <v>280</v>
      </c>
      <c r="B858" s="91" t="s">
        <v>281</v>
      </c>
      <c r="C858" s="91" t="s">
        <v>411</v>
      </c>
      <c r="D858" s="91" t="s">
        <v>94</v>
      </c>
      <c r="E858" s="58"/>
      <c r="F858" s="92">
        <v>42699</v>
      </c>
      <c r="G858" s="92">
        <v>43570</v>
      </c>
      <c r="H858" s="58"/>
      <c r="I858" s="83"/>
      <c r="J858" s="93">
        <v>1824905.01</v>
      </c>
      <c r="K858" s="93">
        <v>1920952.64</v>
      </c>
      <c r="L858" s="93">
        <v>1632809.74</v>
      </c>
      <c r="M858" s="93">
        <v>96047.63</v>
      </c>
    </row>
    <row r="859" spans="1:13" x14ac:dyDescent="0.3">
      <c r="A859" s="91" t="s">
        <v>280</v>
      </c>
      <c r="B859" s="91" t="s">
        <v>281</v>
      </c>
      <c r="C859" s="91" t="s">
        <v>379</v>
      </c>
      <c r="D859" s="91" t="s">
        <v>94</v>
      </c>
      <c r="E859" s="92">
        <v>43907</v>
      </c>
      <c r="F859" s="92">
        <v>42670</v>
      </c>
      <c r="G859" s="92">
        <v>43903</v>
      </c>
      <c r="H859" s="58"/>
      <c r="I859" s="94">
        <v>43907.488495370373</v>
      </c>
      <c r="J859" s="93">
        <v>1826422.5</v>
      </c>
      <c r="K859" s="93">
        <v>1922550</v>
      </c>
      <c r="L859" s="93">
        <v>1634167.5</v>
      </c>
      <c r="M859" s="93">
        <v>96127.5</v>
      </c>
    </row>
    <row r="860" spans="1:13" x14ac:dyDescent="0.3">
      <c r="A860" s="91" t="s">
        <v>773</v>
      </c>
      <c r="B860" s="91" t="s">
        <v>773</v>
      </c>
      <c r="C860" s="91" t="s">
        <v>833</v>
      </c>
      <c r="D860" s="91" t="s">
        <v>94</v>
      </c>
      <c r="E860" s="92">
        <v>44558</v>
      </c>
      <c r="F860" s="92">
        <v>43977</v>
      </c>
      <c r="G860" s="92">
        <v>44557</v>
      </c>
      <c r="H860" s="58"/>
      <c r="I860" s="94">
        <v>44580.483587962961</v>
      </c>
      <c r="J860" s="93">
        <v>1634386.8</v>
      </c>
      <c r="K860" s="93">
        <v>1922808</v>
      </c>
      <c r="L860" s="93">
        <v>1634386.8</v>
      </c>
      <c r="M860" s="93">
        <v>288421.2</v>
      </c>
    </row>
    <row r="861" spans="1:13" x14ac:dyDescent="0.3">
      <c r="A861" s="91" t="s">
        <v>544</v>
      </c>
      <c r="B861" s="91" t="s">
        <v>578</v>
      </c>
      <c r="C861" s="91" t="s">
        <v>626</v>
      </c>
      <c r="D861" s="91" t="s">
        <v>94</v>
      </c>
      <c r="E861" s="92">
        <v>44427</v>
      </c>
      <c r="F861" s="92">
        <v>42634</v>
      </c>
      <c r="G861" s="92">
        <v>43530</v>
      </c>
      <c r="H861" s="58"/>
      <c r="I861" s="94">
        <v>44503.471053240741</v>
      </c>
      <c r="J861" s="93">
        <v>1830080.08</v>
      </c>
      <c r="K861" s="93">
        <v>1926400.08</v>
      </c>
      <c r="L861" s="93">
        <v>1637440.06</v>
      </c>
      <c r="M861" s="93">
        <v>96320</v>
      </c>
    </row>
    <row r="862" spans="1:13" x14ac:dyDescent="0.3">
      <c r="A862" s="91" t="s">
        <v>932</v>
      </c>
      <c r="B862" s="91" t="s">
        <v>932</v>
      </c>
      <c r="C862" s="91" t="s">
        <v>945</v>
      </c>
      <c r="D862" s="91" t="s">
        <v>94</v>
      </c>
      <c r="E862" s="92">
        <v>43892</v>
      </c>
      <c r="F862" s="92">
        <v>43027</v>
      </c>
      <c r="G862" s="92">
        <v>43712</v>
      </c>
      <c r="H862" s="58"/>
      <c r="I862" s="94">
        <v>44133.512430555558</v>
      </c>
      <c r="J862" s="93">
        <v>1831192.49</v>
      </c>
      <c r="K862" s="93">
        <v>1927571.04</v>
      </c>
      <c r="L862" s="93">
        <v>1638435.38</v>
      </c>
      <c r="M862" s="93">
        <v>96378.55</v>
      </c>
    </row>
    <row r="863" spans="1:13" x14ac:dyDescent="0.3">
      <c r="A863" s="91" t="s">
        <v>773</v>
      </c>
      <c r="B863" s="91" t="s">
        <v>773</v>
      </c>
      <c r="C863" s="91" t="s">
        <v>817</v>
      </c>
      <c r="D863" s="91" t="s">
        <v>94</v>
      </c>
      <c r="E863" s="92">
        <v>43697</v>
      </c>
      <c r="F863" s="92">
        <v>42957</v>
      </c>
      <c r="G863" s="92">
        <v>43647</v>
      </c>
      <c r="H863" s="58"/>
      <c r="I863" s="94">
        <v>43699.485717592594</v>
      </c>
      <c r="J863" s="93">
        <v>1639438.04</v>
      </c>
      <c r="K863" s="93">
        <v>1928750.64</v>
      </c>
      <c r="L863" s="93">
        <v>1639438.04</v>
      </c>
      <c r="M863" s="93">
        <v>289312.59999999998</v>
      </c>
    </row>
    <row r="864" spans="1:13" x14ac:dyDescent="0.3">
      <c r="A864" s="91" t="s">
        <v>773</v>
      </c>
      <c r="B864" s="91" t="s">
        <v>773</v>
      </c>
      <c r="C864" s="91" t="s">
        <v>913</v>
      </c>
      <c r="D864" s="91" t="s">
        <v>94</v>
      </c>
      <c r="E864" s="92">
        <v>44210</v>
      </c>
      <c r="F864" s="92">
        <v>42955</v>
      </c>
      <c r="G864" s="92">
        <v>43651</v>
      </c>
      <c r="H864" s="58"/>
      <c r="I864" s="94">
        <v>45093.499502314815</v>
      </c>
      <c r="J864" s="93">
        <v>1639635.47</v>
      </c>
      <c r="K864" s="93">
        <v>1928982.91</v>
      </c>
      <c r="L864" s="93">
        <v>1639635.47</v>
      </c>
      <c r="M864" s="93">
        <v>289347.44</v>
      </c>
    </row>
    <row r="865" spans="1:13" x14ac:dyDescent="0.3">
      <c r="A865" s="91" t="s">
        <v>1151</v>
      </c>
      <c r="B865" s="91" t="s">
        <v>1173</v>
      </c>
      <c r="C865" s="91" t="s">
        <v>1231</v>
      </c>
      <c r="D865" s="91" t="s">
        <v>94</v>
      </c>
      <c r="E865" s="92">
        <v>43811</v>
      </c>
      <c r="F865" s="92">
        <v>43202</v>
      </c>
      <c r="G865" s="92">
        <v>43704</v>
      </c>
      <c r="H865" s="58"/>
      <c r="I865" s="94">
        <v>43980.430983796294</v>
      </c>
      <c r="J865" s="93">
        <v>1833792.6</v>
      </c>
      <c r="K865" s="93">
        <v>1930308</v>
      </c>
      <c r="L865" s="93">
        <v>1640761.8</v>
      </c>
      <c r="M865" s="93">
        <v>96515.4</v>
      </c>
    </row>
    <row r="866" spans="1:13" x14ac:dyDescent="0.3">
      <c r="A866" s="91" t="s">
        <v>544</v>
      </c>
      <c r="B866" s="91" t="s">
        <v>578</v>
      </c>
      <c r="C866" s="91" t="s">
        <v>600</v>
      </c>
      <c r="D866" s="91" t="s">
        <v>94</v>
      </c>
      <c r="E866" s="92">
        <v>44008</v>
      </c>
      <c r="F866" s="92">
        <v>43006</v>
      </c>
      <c r="G866" s="92">
        <v>43637</v>
      </c>
      <c r="H866" s="58"/>
      <c r="I866" s="94">
        <v>44274.382581018515</v>
      </c>
      <c r="J866" s="93">
        <v>1834054.46</v>
      </c>
      <c r="K866" s="93">
        <v>1930583.64</v>
      </c>
      <c r="L866" s="93">
        <v>1640996.09</v>
      </c>
      <c r="M866" s="93">
        <v>96529.18</v>
      </c>
    </row>
    <row r="867" spans="1:13" x14ac:dyDescent="0.3">
      <c r="A867" s="91" t="s">
        <v>773</v>
      </c>
      <c r="B867" s="91" t="s">
        <v>773</v>
      </c>
      <c r="C867" s="91" t="s">
        <v>852</v>
      </c>
      <c r="D867" s="91" t="s">
        <v>94</v>
      </c>
      <c r="E867" s="58"/>
      <c r="F867" s="92">
        <v>42963</v>
      </c>
      <c r="G867" s="92">
        <v>43672</v>
      </c>
      <c r="H867" s="58"/>
      <c r="I867" s="83"/>
      <c r="J867" s="93">
        <v>1642609.28</v>
      </c>
      <c r="K867" s="93">
        <v>1932481.51</v>
      </c>
      <c r="L867" s="93">
        <v>1642609.28</v>
      </c>
      <c r="M867" s="93">
        <v>289872.23</v>
      </c>
    </row>
    <row r="868" spans="1:13" x14ac:dyDescent="0.3">
      <c r="A868" s="91" t="s">
        <v>1151</v>
      </c>
      <c r="B868" s="91" t="s">
        <v>1173</v>
      </c>
      <c r="C868" s="91" t="s">
        <v>1263</v>
      </c>
      <c r="D868" s="91" t="s">
        <v>94</v>
      </c>
      <c r="E868" s="92">
        <v>44376</v>
      </c>
      <c r="F868" s="92">
        <v>43202</v>
      </c>
      <c r="G868" s="92">
        <v>43725</v>
      </c>
      <c r="H868" s="58"/>
      <c r="I868" s="94">
        <v>44872.415300925924</v>
      </c>
      <c r="J868" s="93">
        <v>1838057.34</v>
      </c>
      <c r="K868" s="93">
        <v>1934797.2</v>
      </c>
      <c r="L868" s="93">
        <v>1644577.62</v>
      </c>
      <c r="M868" s="93">
        <v>96739.86</v>
      </c>
    </row>
    <row r="869" spans="1:13" x14ac:dyDescent="0.3">
      <c r="A869" s="91" t="s">
        <v>280</v>
      </c>
      <c r="B869" s="91" t="s">
        <v>418</v>
      </c>
      <c r="C869" s="91" t="s">
        <v>429</v>
      </c>
      <c r="D869" s="91" t="s">
        <v>94</v>
      </c>
      <c r="E869" s="92">
        <v>44999</v>
      </c>
      <c r="F869" s="92">
        <v>42684</v>
      </c>
      <c r="G869" s="92">
        <v>44231</v>
      </c>
      <c r="H869" s="58"/>
      <c r="I869" s="94">
        <v>45000.364641203705</v>
      </c>
      <c r="J869" s="93">
        <v>1841803.72</v>
      </c>
      <c r="K869" s="93">
        <v>1938740.76</v>
      </c>
      <c r="L869" s="93">
        <v>1647929.64</v>
      </c>
      <c r="M869" s="93">
        <v>96937.04</v>
      </c>
    </row>
    <row r="870" spans="1:13" x14ac:dyDescent="0.3">
      <c r="A870" s="91" t="s">
        <v>544</v>
      </c>
      <c r="B870" s="91" t="s">
        <v>578</v>
      </c>
      <c r="C870" s="91" t="s">
        <v>633</v>
      </c>
      <c r="D870" s="91" t="s">
        <v>94</v>
      </c>
      <c r="E870" s="58"/>
      <c r="F870" s="92">
        <v>42629</v>
      </c>
      <c r="G870" s="92">
        <v>43605</v>
      </c>
      <c r="H870" s="58"/>
      <c r="I870" s="94">
        <v>43867.560069444444</v>
      </c>
      <c r="J870" s="93">
        <v>1842611.64</v>
      </c>
      <c r="K870" s="93">
        <v>1939591.2</v>
      </c>
      <c r="L870" s="93">
        <v>1648652.52</v>
      </c>
      <c r="M870" s="93">
        <v>96979.56</v>
      </c>
    </row>
    <row r="871" spans="1:13" x14ac:dyDescent="0.3">
      <c r="A871" s="91" t="s">
        <v>1151</v>
      </c>
      <c r="B871" s="91" t="s">
        <v>1173</v>
      </c>
      <c r="C871" s="91" t="s">
        <v>1259</v>
      </c>
      <c r="D871" s="91" t="s">
        <v>94</v>
      </c>
      <c r="E871" s="92">
        <v>43980</v>
      </c>
      <c r="F871" s="92">
        <v>43202</v>
      </c>
      <c r="G871" s="92">
        <v>43676</v>
      </c>
      <c r="H871" s="58"/>
      <c r="I871" s="94">
        <v>44137.3044212963</v>
      </c>
      <c r="J871" s="93">
        <v>1846364.92</v>
      </c>
      <c r="K871" s="93">
        <v>1943542.02</v>
      </c>
      <c r="L871" s="93">
        <v>1652010.72</v>
      </c>
      <c r="M871" s="93">
        <v>97177.1</v>
      </c>
    </row>
    <row r="872" spans="1:13" x14ac:dyDescent="0.3">
      <c r="A872" s="91" t="s">
        <v>962</v>
      </c>
      <c r="B872" s="91" t="s">
        <v>962</v>
      </c>
      <c r="C872" s="91" t="s">
        <v>990</v>
      </c>
      <c r="D872" s="91" t="s">
        <v>94</v>
      </c>
      <c r="E872" s="58"/>
      <c r="F872" s="92">
        <v>42732</v>
      </c>
      <c r="G872" s="92">
        <v>43486</v>
      </c>
      <c r="H872" s="58"/>
      <c r="I872" s="83"/>
      <c r="J872" s="93">
        <v>1834427.26</v>
      </c>
      <c r="K872" s="93">
        <v>1944919.2</v>
      </c>
      <c r="L872" s="93">
        <v>1653181.32</v>
      </c>
      <c r="M872" s="93">
        <v>110491.94</v>
      </c>
    </row>
    <row r="873" spans="1:13" x14ac:dyDescent="0.3">
      <c r="A873" s="91" t="s">
        <v>280</v>
      </c>
      <c r="B873" s="91" t="s">
        <v>418</v>
      </c>
      <c r="C873" s="91" t="s">
        <v>425</v>
      </c>
      <c r="D873" s="91" t="s">
        <v>94</v>
      </c>
      <c r="E873" s="92">
        <v>45034</v>
      </c>
      <c r="F873" s="92">
        <v>42703</v>
      </c>
      <c r="G873" s="92">
        <v>44188</v>
      </c>
      <c r="H873" s="58"/>
      <c r="I873" s="94">
        <v>45036.339074074072</v>
      </c>
      <c r="J873" s="93">
        <v>1848410.08</v>
      </c>
      <c r="K873" s="93">
        <v>1945694.82</v>
      </c>
      <c r="L873" s="93">
        <v>1653840.6</v>
      </c>
      <c r="M873" s="93">
        <v>97284.74</v>
      </c>
    </row>
    <row r="874" spans="1:13" x14ac:dyDescent="0.3">
      <c r="A874" s="91" t="s">
        <v>474</v>
      </c>
      <c r="B874" s="91" t="s">
        <v>497</v>
      </c>
      <c r="C874" s="91" t="s">
        <v>525</v>
      </c>
      <c r="D874" s="91" t="s">
        <v>94</v>
      </c>
      <c r="E874" s="92">
        <v>43313</v>
      </c>
      <c r="F874" s="92">
        <v>42348</v>
      </c>
      <c r="G874" s="92">
        <v>42501</v>
      </c>
      <c r="H874" s="58"/>
      <c r="I874" s="94">
        <v>43313.48841435185</v>
      </c>
      <c r="J874" s="93">
        <v>1946825</v>
      </c>
      <c r="K874" s="93">
        <v>1946825</v>
      </c>
      <c r="L874" s="93">
        <v>1654801.25</v>
      </c>
      <c r="M874" s="93">
        <v>0</v>
      </c>
    </row>
    <row r="875" spans="1:13" x14ac:dyDescent="0.3">
      <c r="A875" s="91" t="s">
        <v>993</v>
      </c>
      <c r="B875" s="91" t="s">
        <v>1011</v>
      </c>
      <c r="C875" s="91" t="s">
        <v>1029</v>
      </c>
      <c r="D875" s="91" t="s">
        <v>94</v>
      </c>
      <c r="E875" s="92">
        <v>43853</v>
      </c>
      <c r="F875" s="92">
        <v>42775</v>
      </c>
      <c r="G875" s="92">
        <v>43637</v>
      </c>
      <c r="H875" s="58"/>
      <c r="I875" s="94">
        <v>44476.42895833333</v>
      </c>
      <c r="J875" s="93">
        <v>1850909.57</v>
      </c>
      <c r="K875" s="93">
        <v>1948325.86</v>
      </c>
      <c r="L875" s="93">
        <v>1656076.98</v>
      </c>
      <c r="M875" s="93">
        <v>97416.29</v>
      </c>
    </row>
    <row r="876" spans="1:13" x14ac:dyDescent="0.3">
      <c r="A876" s="91" t="s">
        <v>544</v>
      </c>
      <c r="B876" s="91" t="s">
        <v>578</v>
      </c>
      <c r="C876" s="91" t="s">
        <v>599</v>
      </c>
      <c r="D876" s="91" t="s">
        <v>94</v>
      </c>
      <c r="E876" s="92">
        <v>44539</v>
      </c>
      <c r="F876" s="92">
        <v>43781</v>
      </c>
      <c r="G876" s="92">
        <v>44497</v>
      </c>
      <c r="H876" s="58"/>
      <c r="I876" s="94">
        <v>44755.366875</v>
      </c>
      <c r="J876" s="93">
        <v>1857259.56</v>
      </c>
      <c r="K876" s="93">
        <v>1955010.06</v>
      </c>
      <c r="L876" s="93">
        <v>1661758.55</v>
      </c>
      <c r="M876" s="93">
        <v>97750.5</v>
      </c>
    </row>
    <row r="877" spans="1:13" x14ac:dyDescent="0.3">
      <c r="A877" s="91" t="s">
        <v>962</v>
      </c>
      <c r="B877" s="91" t="s">
        <v>962</v>
      </c>
      <c r="C877" s="91" t="s">
        <v>991</v>
      </c>
      <c r="D877" s="91" t="s">
        <v>94</v>
      </c>
      <c r="E877" s="58"/>
      <c r="F877" s="92">
        <v>42713</v>
      </c>
      <c r="G877" s="92">
        <v>43574</v>
      </c>
      <c r="H877" s="58"/>
      <c r="I877" s="83"/>
      <c r="J877" s="93">
        <v>1850776.5</v>
      </c>
      <c r="K877" s="93">
        <v>1955085</v>
      </c>
      <c r="L877" s="93">
        <v>1661822.25</v>
      </c>
      <c r="M877" s="93">
        <v>104308.5</v>
      </c>
    </row>
    <row r="878" spans="1:13" x14ac:dyDescent="0.3">
      <c r="A878" s="91" t="s">
        <v>280</v>
      </c>
      <c r="B878" s="91" t="s">
        <v>281</v>
      </c>
      <c r="C878" s="91" t="s">
        <v>353</v>
      </c>
      <c r="D878" s="91" t="s">
        <v>94</v>
      </c>
      <c r="E878" s="58"/>
      <c r="F878" s="92">
        <v>42689</v>
      </c>
      <c r="G878" s="92">
        <v>43549</v>
      </c>
      <c r="H878" s="58"/>
      <c r="I878" s="83"/>
      <c r="J878" s="93">
        <v>1858237.18</v>
      </c>
      <c r="K878" s="93">
        <v>1956039.14</v>
      </c>
      <c r="L878" s="93">
        <v>1662633.26</v>
      </c>
      <c r="M878" s="93">
        <v>97801.96</v>
      </c>
    </row>
    <row r="879" spans="1:13" x14ac:dyDescent="0.3">
      <c r="A879" s="91" t="s">
        <v>280</v>
      </c>
      <c r="B879" s="91" t="s">
        <v>418</v>
      </c>
      <c r="C879" s="91" t="s">
        <v>430</v>
      </c>
      <c r="D879" s="91" t="s">
        <v>94</v>
      </c>
      <c r="E879" s="92">
        <v>45056</v>
      </c>
      <c r="F879" s="92">
        <v>42703</v>
      </c>
      <c r="G879" s="92">
        <v>44231</v>
      </c>
      <c r="H879" s="58"/>
      <c r="I879" s="94">
        <v>45078.52925925926</v>
      </c>
      <c r="J879" s="93">
        <v>1858322.23</v>
      </c>
      <c r="K879" s="93">
        <v>1956128.66</v>
      </c>
      <c r="L879" s="93">
        <v>1662709.36</v>
      </c>
      <c r="M879" s="93">
        <v>97806.43</v>
      </c>
    </row>
    <row r="880" spans="1:13" x14ac:dyDescent="0.3">
      <c r="A880" s="91" t="s">
        <v>1151</v>
      </c>
      <c r="B880" s="91" t="s">
        <v>1173</v>
      </c>
      <c r="C880" s="91" t="s">
        <v>1337</v>
      </c>
      <c r="D880" s="91" t="s">
        <v>94</v>
      </c>
      <c r="E880" s="92">
        <v>45117</v>
      </c>
      <c r="F880" s="92">
        <v>44153</v>
      </c>
      <c r="G880" s="92">
        <v>45105</v>
      </c>
      <c r="H880" s="58"/>
      <c r="I880" s="94">
        <v>45212.552997685183</v>
      </c>
      <c r="J880" s="93">
        <v>1862392.82</v>
      </c>
      <c r="K880" s="93">
        <v>1960413.5</v>
      </c>
      <c r="L880" s="93">
        <v>1666351.47</v>
      </c>
      <c r="M880" s="93">
        <v>98020.68</v>
      </c>
    </row>
    <row r="881" spans="1:13" x14ac:dyDescent="0.3">
      <c r="A881" s="91" t="s">
        <v>92</v>
      </c>
      <c r="B881" s="91" t="s">
        <v>92</v>
      </c>
      <c r="C881" s="91" t="s">
        <v>264</v>
      </c>
      <c r="D881" s="91" t="s">
        <v>94</v>
      </c>
      <c r="E881" s="58"/>
      <c r="F881" s="92">
        <v>42751</v>
      </c>
      <c r="G881" s="92">
        <v>43620</v>
      </c>
      <c r="H881" s="58"/>
      <c r="I881" s="83"/>
      <c r="J881" s="93">
        <v>1668912.1</v>
      </c>
      <c r="K881" s="93">
        <v>1963426</v>
      </c>
      <c r="L881" s="93">
        <v>1668912.1</v>
      </c>
      <c r="M881" s="93">
        <v>294513.90000000002</v>
      </c>
    </row>
    <row r="882" spans="1:13" x14ac:dyDescent="0.3">
      <c r="A882" s="91" t="s">
        <v>773</v>
      </c>
      <c r="B882" s="91" t="s">
        <v>773</v>
      </c>
      <c r="C882" s="91" t="s">
        <v>879</v>
      </c>
      <c r="D882" s="91" t="s">
        <v>94</v>
      </c>
      <c r="E882" s="58"/>
      <c r="F882" s="92">
        <v>43020</v>
      </c>
      <c r="G882" s="92">
        <v>43651</v>
      </c>
      <c r="H882" s="58"/>
      <c r="I882" s="83"/>
      <c r="J882" s="93">
        <v>1669000.81</v>
      </c>
      <c r="K882" s="93">
        <v>1963530.37</v>
      </c>
      <c r="L882" s="93">
        <v>1669000.81</v>
      </c>
      <c r="M882" s="93">
        <v>294529.56</v>
      </c>
    </row>
    <row r="883" spans="1:13" x14ac:dyDescent="0.3">
      <c r="A883" s="91" t="s">
        <v>647</v>
      </c>
      <c r="B883" s="91" t="s">
        <v>647</v>
      </c>
      <c r="C883" s="91" t="s">
        <v>730</v>
      </c>
      <c r="D883" s="91" t="s">
        <v>94</v>
      </c>
      <c r="E883" s="92">
        <v>44007</v>
      </c>
      <c r="F883" s="92">
        <v>43761</v>
      </c>
      <c r="G883" s="92">
        <v>43761</v>
      </c>
      <c r="H883" s="58"/>
      <c r="I883" s="94">
        <v>44266.562118055554</v>
      </c>
      <c r="J883" s="93">
        <v>1669005.6</v>
      </c>
      <c r="K883" s="93">
        <v>1963536</v>
      </c>
      <c r="L883" s="93">
        <v>1669005.6</v>
      </c>
      <c r="M883" s="93">
        <v>294530.40000000002</v>
      </c>
    </row>
    <row r="884" spans="1:13" x14ac:dyDescent="0.3">
      <c r="A884" s="91" t="s">
        <v>773</v>
      </c>
      <c r="B884" s="91" t="s">
        <v>773</v>
      </c>
      <c r="C884" s="91" t="s">
        <v>908</v>
      </c>
      <c r="D884" s="91" t="s">
        <v>94</v>
      </c>
      <c r="E884" s="92">
        <v>43921</v>
      </c>
      <c r="F884" s="92">
        <v>42965</v>
      </c>
      <c r="G884" s="92">
        <v>43679</v>
      </c>
      <c r="H884" s="58"/>
      <c r="I884" s="94">
        <v>43922.629780092589</v>
      </c>
      <c r="J884" s="93">
        <v>1671494.4</v>
      </c>
      <c r="K884" s="93">
        <v>1966464</v>
      </c>
      <c r="L884" s="93">
        <v>1671494.4</v>
      </c>
      <c r="M884" s="93">
        <v>294969.59999999998</v>
      </c>
    </row>
    <row r="885" spans="1:13" x14ac:dyDescent="0.3">
      <c r="A885" s="91" t="s">
        <v>280</v>
      </c>
      <c r="B885" s="91" t="s">
        <v>281</v>
      </c>
      <c r="C885" s="91" t="s">
        <v>336</v>
      </c>
      <c r="D885" s="91" t="s">
        <v>94</v>
      </c>
      <c r="E885" s="58"/>
      <c r="F885" s="92">
        <v>42689</v>
      </c>
      <c r="G885" s="92">
        <v>43497</v>
      </c>
      <c r="H885" s="58"/>
      <c r="I885" s="83"/>
      <c r="J885" s="93">
        <v>1870956.6</v>
      </c>
      <c r="K885" s="93">
        <v>1969428</v>
      </c>
      <c r="L885" s="93">
        <v>1674013.8</v>
      </c>
      <c r="M885" s="93">
        <v>98471.4</v>
      </c>
    </row>
    <row r="886" spans="1:13" x14ac:dyDescent="0.3">
      <c r="A886" s="91" t="s">
        <v>773</v>
      </c>
      <c r="B886" s="91" t="s">
        <v>773</v>
      </c>
      <c r="C886" s="91" t="s">
        <v>805</v>
      </c>
      <c r="D886" s="91" t="s">
        <v>94</v>
      </c>
      <c r="E886" s="92">
        <v>43913</v>
      </c>
      <c r="F886" s="92">
        <v>42933</v>
      </c>
      <c r="G886" s="92">
        <v>43913</v>
      </c>
      <c r="H886" s="58"/>
      <c r="I886" s="94">
        <v>43972.555520833332</v>
      </c>
      <c r="J886" s="93">
        <v>1674366.81</v>
      </c>
      <c r="K886" s="93">
        <v>1969843.3</v>
      </c>
      <c r="L886" s="93">
        <v>1674366.81</v>
      </c>
      <c r="M886" s="93">
        <v>295476.49</v>
      </c>
    </row>
    <row r="887" spans="1:13" x14ac:dyDescent="0.3">
      <c r="A887" s="91" t="s">
        <v>773</v>
      </c>
      <c r="B887" s="91" t="s">
        <v>773</v>
      </c>
      <c r="C887" s="91" t="s">
        <v>794</v>
      </c>
      <c r="D887" s="91" t="s">
        <v>94</v>
      </c>
      <c r="E887" s="92">
        <v>43951</v>
      </c>
      <c r="F887" s="92">
        <v>42916</v>
      </c>
      <c r="G887" s="92">
        <v>43685</v>
      </c>
      <c r="H887" s="58"/>
      <c r="I887" s="94">
        <v>43983.377824074072</v>
      </c>
      <c r="J887" s="93">
        <v>1674958.73</v>
      </c>
      <c r="K887" s="93">
        <v>1970539.68</v>
      </c>
      <c r="L887" s="93">
        <v>1674958.73</v>
      </c>
      <c r="M887" s="93">
        <v>295580.95</v>
      </c>
    </row>
    <row r="888" spans="1:13" x14ac:dyDescent="0.3">
      <c r="A888" s="91" t="s">
        <v>280</v>
      </c>
      <c r="B888" s="91" t="s">
        <v>281</v>
      </c>
      <c r="C888" s="91" t="s">
        <v>318</v>
      </c>
      <c r="D888" s="91" t="s">
        <v>94</v>
      </c>
      <c r="E888" s="58"/>
      <c r="F888" s="92">
        <v>42689</v>
      </c>
      <c r="G888" s="92">
        <v>43570</v>
      </c>
      <c r="H888" s="58"/>
      <c r="I888" s="83"/>
      <c r="J888" s="93">
        <v>1873048.5</v>
      </c>
      <c r="K888" s="93">
        <v>1971630</v>
      </c>
      <c r="L888" s="93">
        <v>1675885.5</v>
      </c>
      <c r="M888" s="93">
        <v>98581.5</v>
      </c>
    </row>
    <row r="889" spans="1:13" x14ac:dyDescent="0.3">
      <c r="A889" s="91" t="s">
        <v>92</v>
      </c>
      <c r="B889" s="91" t="s">
        <v>92</v>
      </c>
      <c r="C889" s="91" t="s">
        <v>185</v>
      </c>
      <c r="D889" s="91" t="s">
        <v>94</v>
      </c>
      <c r="E889" s="92">
        <v>43538</v>
      </c>
      <c r="F889" s="92">
        <v>42746</v>
      </c>
      <c r="G889" s="92">
        <v>43538</v>
      </c>
      <c r="H889" s="58"/>
      <c r="I889" s="94">
        <v>43542.424398148149</v>
      </c>
      <c r="J889" s="93">
        <v>1676176.49</v>
      </c>
      <c r="K889" s="93">
        <v>1971972.34</v>
      </c>
      <c r="L889" s="93">
        <v>1676176.49</v>
      </c>
      <c r="M889" s="93">
        <v>295795.84999999998</v>
      </c>
    </row>
    <row r="890" spans="1:13" x14ac:dyDescent="0.3">
      <c r="A890" s="91" t="s">
        <v>773</v>
      </c>
      <c r="B890" s="91" t="s">
        <v>773</v>
      </c>
      <c r="C890" s="91" t="s">
        <v>838</v>
      </c>
      <c r="D890" s="91" t="s">
        <v>94</v>
      </c>
      <c r="E890" s="92">
        <v>44826</v>
      </c>
      <c r="F890" s="92">
        <v>43021</v>
      </c>
      <c r="G890" s="92">
        <v>43691</v>
      </c>
      <c r="H890" s="58"/>
      <c r="I890" s="94">
        <v>44826.551932870374</v>
      </c>
      <c r="J890" s="93">
        <v>1677304.97</v>
      </c>
      <c r="K890" s="93">
        <v>1973299.97</v>
      </c>
      <c r="L890" s="93">
        <v>1677304.97</v>
      </c>
      <c r="M890" s="93">
        <v>295995</v>
      </c>
    </row>
    <row r="891" spans="1:13" x14ac:dyDescent="0.3">
      <c r="A891" s="91" t="s">
        <v>773</v>
      </c>
      <c r="B891" s="91" t="s">
        <v>773</v>
      </c>
      <c r="C891" s="91" t="s">
        <v>907</v>
      </c>
      <c r="D891" s="91" t="s">
        <v>94</v>
      </c>
      <c r="E891" s="58"/>
      <c r="F891" s="92">
        <v>42927</v>
      </c>
      <c r="G891" s="92">
        <v>43655</v>
      </c>
      <c r="H891" s="58"/>
      <c r="I891" s="83"/>
      <c r="J891" s="93">
        <v>1678838.4</v>
      </c>
      <c r="K891" s="93">
        <v>1975104</v>
      </c>
      <c r="L891" s="93">
        <v>1678838.4</v>
      </c>
      <c r="M891" s="93">
        <v>296265.59999999998</v>
      </c>
    </row>
    <row r="892" spans="1:13" x14ac:dyDescent="0.3">
      <c r="A892" s="91" t="s">
        <v>280</v>
      </c>
      <c r="B892" s="91" t="s">
        <v>281</v>
      </c>
      <c r="C892" s="91" t="s">
        <v>408</v>
      </c>
      <c r="D892" s="91" t="s">
        <v>94</v>
      </c>
      <c r="E892" s="58"/>
      <c r="F892" s="92">
        <v>42716</v>
      </c>
      <c r="G892" s="92">
        <v>43578</v>
      </c>
      <c r="H892" s="58"/>
      <c r="I892" s="83"/>
      <c r="J892" s="93">
        <v>1877821.74</v>
      </c>
      <c r="K892" s="93">
        <v>1976654.46</v>
      </c>
      <c r="L892" s="93">
        <v>1680156.29</v>
      </c>
      <c r="M892" s="93">
        <v>98832.72</v>
      </c>
    </row>
    <row r="893" spans="1:13" x14ac:dyDescent="0.3">
      <c r="A893" s="91" t="s">
        <v>1151</v>
      </c>
      <c r="B893" s="91" t="s">
        <v>1152</v>
      </c>
      <c r="C893" s="91" t="s">
        <v>1160</v>
      </c>
      <c r="D893" s="91" t="s">
        <v>94</v>
      </c>
      <c r="E893" s="92">
        <v>45090</v>
      </c>
      <c r="F893" s="92">
        <v>44022</v>
      </c>
      <c r="G893" s="92">
        <v>44993</v>
      </c>
      <c r="H893" s="58"/>
      <c r="I893" s="94">
        <v>45180.360196759262</v>
      </c>
      <c r="J893" s="93">
        <v>1680572.37</v>
      </c>
      <c r="K893" s="93">
        <v>1977143.96</v>
      </c>
      <c r="L893" s="93">
        <v>1680572.37</v>
      </c>
      <c r="M893" s="93">
        <v>296571.59000000003</v>
      </c>
    </row>
    <row r="894" spans="1:13" x14ac:dyDescent="0.3">
      <c r="A894" s="91" t="s">
        <v>962</v>
      </c>
      <c r="B894" s="91" t="s">
        <v>962</v>
      </c>
      <c r="C894" s="91" t="s">
        <v>987</v>
      </c>
      <c r="D894" s="91" t="s">
        <v>94</v>
      </c>
      <c r="E894" s="92">
        <v>43641</v>
      </c>
      <c r="F894" s="92">
        <v>42690</v>
      </c>
      <c r="G894" s="92">
        <v>43595</v>
      </c>
      <c r="H894" s="58"/>
      <c r="I894" s="94">
        <v>43641.431307870371</v>
      </c>
      <c r="J894" s="93">
        <v>1878562.68</v>
      </c>
      <c r="K894" s="93">
        <v>1977434.4</v>
      </c>
      <c r="L894" s="93">
        <v>1680819.24</v>
      </c>
      <c r="M894" s="93">
        <v>98871.72</v>
      </c>
    </row>
    <row r="895" spans="1:13" x14ac:dyDescent="0.3">
      <c r="A895" s="91" t="s">
        <v>1151</v>
      </c>
      <c r="B895" s="91" t="s">
        <v>1173</v>
      </c>
      <c r="C895" s="91" t="s">
        <v>1237</v>
      </c>
      <c r="D895" s="91" t="s">
        <v>94</v>
      </c>
      <c r="E895" s="92">
        <v>44396</v>
      </c>
      <c r="F895" s="92">
        <v>43152</v>
      </c>
      <c r="G895" s="92">
        <v>43689</v>
      </c>
      <c r="H895" s="58"/>
      <c r="I895" s="94">
        <v>44396.507268518515</v>
      </c>
      <c r="J895" s="93">
        <v>1879384.91</v>
      </c>
      <c r="K895" s="93">
        <v>1978299.91</v>
      </c>
      <c r="L895" s="93">
        <v>1681554.92</v>
      </c>
      <c r="M895" s="93">
        <v>98915</v>
      </c>
    </row>
    <row r="896" spans="1:13" x14ac:dyDescent="0.3">
      <c r="A896" s="91" t="s">
        <v>773</v>
      </c>
      <c r="B896" s="91" t="s">
        <v>773</v>
      </c>
      <c r="C896" s="91" t="s">
        <v>854</v>
      </c>
      <c r="D896" s="91" t="s">
        <v>94</v>
      </c>
      <c r="E896" s="92">
        <v>43894</v>
      </c>
      <c r="F896" s="92">
        <v>42944</v>
      </c>
      <c r="G896" s="92">
        <v>43650</v>
      </c>
      <c r="H896" s="58"/>
      <c r="I896" s="94">
        <v>43920.657141203701</v>
      </c>
      <c r="J896" s="93">
        <v>1682064.86</v>
      </c>
      <c r="K896" s="93">
        <v>1978899.84</v>
      </c>
      <c r="L896" s="93">
        <v>1682064.86</v>
      </c>
      <c r="M896" s="93">
        <v>296834.98</v>
      </c>
    </row>
    <row r="897" spans="1:13" x14ac:dyDescent="0.3">
      <c r="A897" s="91" t="s">
        <v>773</v>
      </c>
      <c r="B897" s="91" t="s">
        <v>773</v>
      </c>
      <c r="C897" s="91" t="s">
        <v>845</v>
      </c>
      <c r="D897" s="91" t="s">
        <v>94</v>
      </c>
      <c r="E897" s="92">
        <v>44427</v>
      </c>
      <c r="F897" s="92">
        <v>42926</v>
      </c>
      <c r="G897" s="92">
        <v>43545</v>
      </c>
      <c r="H897" s="58"/>
      <c r="I897" s="94">
        <v>44432.372060185182</v>
      </c>
      <c r="J897" s="93">
        <v>1684160.35</v>
      </c>
      <c r="K897" s="93">
        <v>1981365.12</v>
      </c>
      <c r="L897" s="93">
        <v>1684160.35</v>
      </c>
      <c r="M897" s="93">
        <v>297204.77</v>
      </c>
    </row>
    <row r="898" spans="1:13" x14ac:dyDescent="0.3">
      <c r="A898" s="91" t="s">
        <v>280</v>
      </c>
      <c r="B898" s="91" t="s">
        <v>281</v>
      </c>
      <c r="C898" s="91" t="s">
        <v>307</v>
      </c>
      <c r="D898" s="91" t="s">
        <v>94</v>
      </c>
      <c r="E898" s="58"/>
      <c r="F898" s="92">
        <v>42689</v>
      </c>
      <c r="G898" s="92">
        <v>43538</v>
      </c>
      <c r="H898" s="58"/>
      <c r="I898" s="83"/>
      <c r="J898" s="93">
        <v>1882938</v>
      </c>
      <c r="K898" s="93">
        <v>1982040</v>
      </c>
      <c r="L898" s="93">
        <v>1684734</v>
      </c>
      <c r="M898" s="93">
        <v>99102</v>
      </c>
    </row>
    <row r="899" spans="1:13" x14ac:dyDescent="0.3">
      <c r="A899" s="91" t="s">
        <v>280</v>
      </c>
      <c r="B899" s="91" t="s">
        <v>281</v>
      </c>
      <c r="C899" s="91" t="s">
        <v>303</v>
      </c>
      <c r="D899" s="91" t="s">
        <v>94</v>
      </c>
      <c r="E899" s="58"/>
      <c r="F899" s="92">
        <v>42699</v>
      </c>
      <c r="G899" s="92">
        <v>43535</v>
      </c>
      <c r="H899" s="58"/>
      <c r="I899" s="83"/>
      <c r="J899" s="93">
        <v>1883260.6</v>
      </c>
      <c r="K899" s="93">
        <v>1982379.58</v>
      </c>
      <c r="L899" s="93">
        <v>1685022.64</v>
      </c>
      <c r="M899" s="93">
        <v>99118.98</v>
      </c>
    </row>
    <row r="900" spans="1:13" x14ac:dyDescent="0.3">
      <c r="A900" s="91" t="s">
        <v>773</v>
      </c>
      <c r="B900" s="91" t="s">
        <v>773</v>
      </c>
      <c r="C900" s="91" t="s">
        <v>799</v>
      </c>
      <c r="D900" s="91" t="s">
        <v>94</v>
      </c>
      <c r="E900" s="58"/>
      <c r="F900" s="92">
        <v>42944</v>
      </c>
      <c r="G900" s="92">
        <v>43670</v>
      </c>
      <c r="H900" s="58"/>
      <c r="I900" s="83"/>
      <c r="J900" s="93">
        <v>1685165.87</v>
      </c>
      <c r="K900" s="93">
        <v>1982548.08</v>
      </c>
      <c r="L900" s="93">
        <v>1685165.87</v>
      </c>
      <c r="M900" s="93">
        <v>297382.21000000002</v>
      </c>
    </row>
    <row r="901" spans="1:13" x14ac:dyDescent="0.3">
      <c r="A901" s="91" t="s">
        <v>773</v>
      </c>
      <c r="B901" s="91" t="s">
        <v>773</v>
      </c>
      <c r="C901" s="91" t="s">
        <v>777</v>
      </c>
      <c r="D901" s="91" t="s">
        <v>94</v>
      </c>
      <c r="E901" s="58"/>
      <c r="F901" s="92">
        <v>42912</v>
      </c>
      <c r="G901" s="92">
        <v>43707</v>
      </c>
      <c r="H901" s="58"/>
      <c r="I901" s="94">
        <v>43752.550949074073</v>
      </c>
      <c r="J901" s="93">
        <v>1686753.6</v>
      </c>
      <c r="K901" s="93">
        <v>1984416</v>
      </c>
      <c r="L901" s="93">
        <v>1686753.6</v>
      </c>
      <c r="M901" s="93">
        <v>297662.40000000002</v>
      </c>
    </row>
    <row r="902" spans="1:13" x14ac:dyDescent="0.3">
      <c r="A902" s="91" t="s">
        <v>773</v>
      </c>
      <c r="B902" s="91" t="s">
        <v>773</v>
      </c>
      <c r="C902" s="91" t="s">
        <v>868</v>
      </c>
      <c r="D902" s="91" t="s">
        <v>94</v>
      </c>
      <c r="E902" s="92">
        <v>44271</v>
      </c>
      <c r="F902" s="92">
        <v>42977</v>
      </c>
      <c r="G902" s="92">
        <v>43679</v>
      </c>
      <c r="H902" s="58"/>
      <c r="I902" s="94">
        <v>44271.526377314818</v>
      </c>
      <c r="J902" s="93">
        <v>1688420.48</v>
      </c>
      <c r="K902" s="93">
        <v>1986377.04</v>
      </c>
      <c r="L902" s="93">
        <v>1688420.48</v>
      </c>
      <c r="M902" s="93">
        <v>297956.56</v>
      </c>
    </row>
    <row r="903" spans="1:13" x14ac:dyDescent="0.3">
      <c r="A903" s="91" t="s">
        <v>280</v>
      </c>
      <c r="B903" s="91" t="s">
        <v>281</v>
      </c>
      <c r="C903" s="91" t="s">
        <v>388</v>
      </c>
      <c r="D903" s="91" t="s">
        <v>94</v>
      </c>
      <c r="E903" s="58"/>
      <c r="F903" s="92">
        <v>42702</v>
      </c>
      <c r="G903" s="92">
        <v>43537</v>
      </c>
      <c r="H903" s="58"/>
      <c r="I903" s="83"/>
      <c r="J903" s="93">
        <v>1887301.98</v>
      </c>
      <c r="K903" s="93">
        <v>1986633.66</v>
      </c>
      <c r="L903" s="93">
        <v>1688638.61</v>
      </c>
      <c r="M903" s="93">
        <v>99331.68</v>
      </c>
    </row>
    <row r="904" spans="1:13" x14ac:dyDescent="0.3">
      <c r="A904" s="91" t="s">
        <v>962</v>
      </c>
      <c r="B904" s="91" t="s">
        <v>962</v>
      </c>
      <c r="C904" s="91" t="s">
        <v>981</v>
      </c>
      <c r="D904" s="91" t="s">
        <v>94</v>
      </c>
      <c r="E904" s="92">
        <v>44762</v>
      </c>
      <c r="F904" s="92">
        <v>44004</v>
      </c>
      <c r="G904" s="92">
        <v>44004</v>
      </c>
      <c r="H904" s="58"/>
      <c r="I904" s="94">
        <v>44762.398819444446</v>
      </c>
      <c r="J904" s="93">
        <v>1867285.89</v>
      </c>
      <c r="K904" s="93">
        <v>1987684.32</v>
      </c>
      <c r="L904" s="93">
        <v>1689531.67</v>
      </c>
      <c r="M904" s="93">
        <v>120398.43</v>
      </c>
    </row>
    <row r="905" spans="1:13" x14ac:dyDescent="0.3">
      <c r="A905" s="91" t="s">
        <v>962</v>
      </c>
      <c r="B905" s="91" t="s">
        <v>962</v>
      </c>
      <c r="C905" s="91" t="s">
        <v>983</v>
      </c>
      <c r="D905" s="91" t="s">
        <v>94</v>
      </c>
      <c r="E905" s="92">
        <v>44762</v>
      </c>
      <c r="F905" s="92">
        <v>44004</v>
      </c>
      <c r="G905" s="92">
        <v>44004</v>
      </c>
      <c r="H905" s="58"/>
      <c r="I905" s="94">
        <v>44762.398148148146</v>
      </c>
      <c r="J905" s="93">
        <v>1868689.89</v>
      </c>
      <c r="K905" s="93">
        <v>1989244.32</v>
      </c>
      <c r="L905" s="93">
        <v>1690857.67</v>
      </c>
      <c r="M905" s="93">
        <v>120554.43</v>
      </c>
    </row>
    <row r="906" spans="1:13" x14ac:dyDescent="0.3">
      <c r="A906" s="91" t="s">
        <v>993</v>
      </c>
      <c r="B906" s="91" t="s">
        <v>1011</v>
      </c>
      <c r="C906" s="91" t="s">
        <v>1097</v>
      </c>
      <c r="D906" s="91" t="s">
        <v>94</v>
      </c>
      <c r="E906" s="92">
        <v>44980</v>
      </c>
      <c r="F906" s="92">
        <v>42762</v>
      </c>
      <c r="G906" s="92">
        <v>43629</v>
      </c>
      <c r="H906" s="58"/>
      <c r="I906" s="94">
        <v>44980.600231481483</v>
      </c>
      <c r="J906" s="93">
        <v>1890074.4</v>
      </c>
      <c r="K906" s="93">
        <v>1989552</v>
      </c>
      <c r="L906" s="93">
        <v>1691119.2</v>
      </c>
      <c r="M906" s="93">
        <v>99477.6</v>
      </c>
    </row>
    <row r="907" spans="1:13" x14ac:dyDescent="0.3">
      <c r="A907" s="91" t="s">
        <v>962</v>
      </c>
      <c r="B907" s="91" t="s">
        <v>962</v>
      </c>
      <c r="C907" s="91" t="s">
        <v>979</v>
      </c>
      <c r="D907" s="91" t="s">
        <v>94</v>
      </c>
      <c r="E907" s="92">
        <v>44774</v>
      </c>
      <c r="F907" s="92">
        <v>44004</v>
      </c>
      <c r="G907" s="92">
        <v>44004</v>
      </c>
      <c r="H907" s="58"/>
      <c r="I907" s="94">
        <v>44774.603182870371</v>
      </c>
      <c r="J907" s="93">
        <v>1869306.78</v>
      </c>
      <c r="K907" s="93">
        <v>1989929.76</v>
      </c>
      <c r="L907" s="93">
        <v>1691440.29</v>
      </c>
      <c r="M907" s="93">
        <v>120622.98</v>
      </c>
    </row>
    <row r="908" spans="1:13" x14ac:dyDescent="0.3">
      <c r="A908" s="91" t="s">
        <v>993</v>
      </c>
      <c r="B908" s="91" t="s">
        <v>1011</v>
      </c>
      <c r="C908" s="91" t="s">
        <v>1145</v>
      </c>
      <c r="D908" s="91" t="s">
        <v>94</v>
      </c>
      <c r="E908" s="92">
        <v>44498</v>
      </c>
      <c r="F908" s="92">
        <v>42832</v>
      </c>
      <c r="G908" s="92">
        <v>43642</v>
      </c>
      <c r="H908" s="58"/>
      <c r="I908" s="94">
        <v>45019.441562499997</v>
      </c>
      <c r="J908" s="93">
        <v>1890571.55</v>
      </c>
      <c r="K908" s="93">
        <v>1990075.32</v>
      </c>
      <c r="L908" s="93">
        <v>1691564.02</v>
      </c>
      <c r="M908" s="93">
        <v>99503.77</v>
      </c>
    </row>
    <row r="909" spans="1:13" x14ac:dyDescent="0.3">
      <c r="A909" s="91" t="s">
        <v>92</v>
      </c>
      <c r="B909" s="91" t="s">
        <v>92</v>
      </c>
      <c r="C909" s="91" t="s">
        <v>159</v>
      </c>
      <c r="D909" s="91" t="s">
        <v>94</v>
      </c>
      <c r="E909" s="92">
        <v>44809</v>
      </c>
      <c r="F909" s="92">
        <v>43419</v>
      </c>
      <c r="G909" s="92">
        <v>43707</v>
      </c>
      <c r="H909" s="58"/>
      <c r="I909" s="94">
        <v>44809.630648148152</v>
      </c>
      <c r="J909" s="93">
        <v>1691709.27</v>
      </c>
      <c r="K909" s="93">
        <v>1990246.2</v>
      </c>
      <c r="L909" s="93">
        <v>1691709.27</v>
      </c>
      <c r="M909" s="93">
        <v>298536.93</v>
      </c>
    </row>
    <row r="910" spans="1:13" x14ac:dyDescent="0.3">
      <c r="A910" s="91" t="s">
        <v>773</v>
      </c>
      <c r="B910" s="91" t="s">
        <v>773</v>
      </c>
      <c r="C910" s="91" t="s">
        <v>894</v>
      </c>
      <c r="D910" s="91" t="s">
        <v>94</v>
      </c>
      <c r="E910" s="92">
        <v>44505</v>
      </c>
      <c r="F910" s="92">
        <v>42926</v>
      </c>
      <c r="G910" s="92">
        <v>43679</v>
      </c>
      <c r="H910" s="58"/>
      <c r="I910" s="94">
        <v>45019.442731481482</v>
      </c>
      <c r="J910" s="93">
        <v>1692082.08</v>
      </c>
      <c r="K910" s="93">
        <v>1990684.8</v>
      </c>
      <c r="L910" s="93">
        <v>1692082.08</v>
      </c>
      <c r="M910" s="93">
        <v>298602.71999999997</v>
      </c>
    </row>
    <row r="911" spans="1:13" x14ac:dyDescent="0.3">
      <c r="A911" s="91" t="s">
        <v>962</v>
      </c>
      <c r="B911" s="91" t="s">
        <v>962</v>
      </c>
      <c r="C911" s="91" t="s">
        <v>988</v>
      </c>
      <c r="D911" s="91" t="s">
        <v>94</v>
      </c>
      <c r="E911" s="58"/>
      <c r="F911" s="92">
        <v>42713</v>
      </c>
      <c r="G911" s="92">
        <v>43230</v>
      </c>
      <c r="H911" s="58"/>
      <c r="I911" s="83"/>
      <c r="J911" s="93">
        <v>1882917.3</v>
      </c>
      <c r="K911" s="93">
        <v>1990797</v>
      </c>
      <c r="L911" s="93">
        <v>1692177.45</v>
      </c>
      <c r="M911" s="93">
        <v>107879.7</v>
      </c>
    </row>
    <row r="912" spans="1:13" x14ac:dyDescent="0.3">
      <c r="A912" s="91" t="s">
        <v>773</v>
      </c>
      <c r="B912" s="91" t="s">
        <v>773</v>
      </c>
      <c r="C912" s="91" t="s">
        <v>783</v>
      </c>
      <c r="D912" s="91" t="s">
        <v>94</v>
      </c>
      <c r="E912" s="92">
        <v>45040</v>
      </c>
      <c r="F912" s="92">
        <v>43971</v>
      </c>
      <c r="G912" s="92">
        <v>43971</v>
      </c>
      <c r="H912" s="58"/>
      <c r="I912" s="94">
        <v>45040.42628472222</v>
      </c>
      <c r="J912" s="93">
        <v>1692531.9</v>
      </c>
      <c r="K912" s="93">
        <v>1991214</v>
      </c>
      <c r="L912" s="93">
        <v>1692531.9</v>
      </c>
      <c r="M912" s="93">
        <v>298682.09999999998</v>
      </c>
    </row>
    <row r="913" spans="1:13" x14ac:dyDescent="0.3">
      <c r="A913" s="91" t="s">
        <v>773</v>
      </c>
      <c r="B913" s="91" t="s">
        <v>773</v>
      </c>
      <c r="C913" s="91" t="s">
        <v>863</v>
      </c>
      <c r="D913" s="91" t="s">
        <v>94</v>
      </c>
      <c r="E913" s="58"/>
      <c r="F913" s="92">
        <v>42944</v>
      </c>
      <c r="G913" s="92">
        <v>43650</v>
      </c>
      <c r="H913" s="58"/>
      <c r="I913" s="94">
        <v>43752.550949074073</v>
      </c>
      <c r="J913" s="93">
        <v>1693007.22</v>
      </c>
      <c r="K913" s="93">
        <v>1991773.2</v>
      </c>
      <c r="L913" s="93">
        <v>1693007.22</v>
      </c>
      <c r="M913" s="93">
        <v>298765.98</v>
      </c>
    </row>
    <row r="914" spans="1:13" x14ac:dyDescent="0.3">
      <c r="A914" s="91" t="s">
        <v>962</v>
      </c>
      <c r="B914" s="91" t="s">
        <v>962</v>
      </c>
      <c r="C914" s="91" t="s">
        <v>992</v>
      </c>
      <c r="D914" s="91" t="s">
        <v>94</v>
      </c>
      <c r="E914" s="92">
        <v>43609</v>
      </c>
      <c r="F914" s="92">
        <v>42724</v>
      </c>
      <c r="G914" s="92">
        <v>43608</v>
      </c>
      <c r="H914" s="58"/>
      <c r="I914" s="94">
        <v>43752.550428240742</v>
      </c>
      <c r="J914" s="93">
        <v>1881849.76</v>
      </c>
      <c r="K914" s="93">
        <v>1993166.4</v>
      </c>
      <c r="L914" s="93">
        <v>1694191.44</v>
      </c>
      <c r="M914" s="93">
        <v>111316.64</v>
      </c>
    </row>
    <row r="915" spans="1:13" x14ac:dyDescent="0.3">
      <c r="A915" s="91" t="s">
        <v>773</v>
      </c>
      <c r="B915" s="91" t="s">
        <v>773</v>
      </c>
      <c r="C915" s="91" t="s">
        <v>835</v>
      </c>
      <c r="D915" s="91" t="s">
        <v>94</v>
      </c>
      <c r="E915" s="58"/>
      <c r="F915" s="92">
        <v>42969</v>
      </c>
      <c r="G915" s="92">
        <v>43691</v>
      </c>
      <c r="H915" s="58"/>
      <c r="I915" s="83"/>
      <c r="J915" s="93">
        <v>1698075.6</v>
      </c>
      <c r="K915" s="93">
        <v>1997736</v>
      </c>
      <c r="L915" s="93">
        <v>1698075.6</v>
      </c>
      <c r="M915" s="93">
        <v>299660.40000000002</v>
      </c>
    </row>
    <row r="916" spans="1:13" x14ac:dyDescent="0.3">
      <c r="A916" s="91" t="s">
        <v>544</v>
      </c>
      <c r="B916" s="91" t="s">
        <v>578</v>
      </c>
      <c r="C916" s="91" t="s">
        <v>605</v>
      </c>
      <c r="D916" s="91" t="s">
        <v>94</v>
      </c>
      <c r="E916" s="92">
        <v>44025</v>
      </c>
      <c r="F916" s="92">
        <v>42985</v>
      </c>
      <c r="G916" s="92">
        <v>43854</v>
      </c>
      <c r="H916" s="58"/>
      <c r="I916" s="94">
        <v>44025.551516203705</v>
      </c>
      <c r="J916" s="93">
        <v>1899296.54</v>
      </c>
      <c r="K916" s="93">
        <v>1999259.52</v>
      </c>
      <c r="L916" s="93">
        <v>1699370.59</v>
      </c>
      <c r="M916" s="93">
        <v>99962.98</v>
      </c>
    </row>
    <row r="917" spans="1:13" x14ac:dyDescent="0.3">
      <c r="A917" s="91" t="s">
        <v>932</v>
      </c>
      <c r="B917" s="91" t="s">
        <v>932</v>
      </c>
      <c r="C917" s="91" t="s">
        <v>954</v>
      </c>
      <c r="D917" s="91" t="s">
        <v>94</v>
      </c>
      <c r="E917" s="92">
        <v>43840</v>
      </c>
      <c r="F917" s="92">
        <v>43028</v>
      </c>
      <c r="G917" s="92">
        <v>43685</v>
      </c>
      <c r="H917" s="58"/>
      <c r="I917" s="94">
        <v>45079.362870370373</v>
      </c>
      <c r="J917" s="93">
        <v>1899593.3</v>
      </c>
      <c r="K917" s="93">
        <v>1999571.9</v>
      </c>
      <c r="L917" s="93">
        <v>1699636.11</v>
      </c>
      <c r="M917" s="93">
        <v>99978.6</v>
      </c>
    </row>
    <row r="918" spans="1:13" x14ac:dyDescent="0.3">
      <c r="A918" s="91" t="s">
        <v>932</v>
      </c>
      <c r="B918" s="91" t="s">
        <v>932</v>
      </c>
      <c r="C918" s="91" t="s">
        <v>949</v>
      </c>
      <c r="D918" s="91" t="s">
        <v>94</v>
      </c>
      <c r="E918" s="92">
        <v>44021</v>
      </c>
      <c r="F918" s="92">
        <v>43024</v>
      </c>
      <c r="G918" s="92">
        <v>43697</v>
      </c>
      <c r="H918" s="58"/>
      <c r="I918" s="94">
        <v>44021.562118055554</v>
      </c>
      <c r="J918" s="93">
        <v>1899708.86</v>
      </c>
      <c r="K918" s="93">
        <v>1999693.54</v>
      </c>
      <c r="L918" s="93">
        <v>1699739.5</v>
      </c>
      <c r="M918" s="93">
        <v>99984.68</v>
      </c>
    </row>
    <row r="919" spans="1:13" x14ac:dyDescent="0.3">
      <c r="A919" s="91" t="s">
        <v>280</v>
      </c>
      <c r="B919" s="91" t="s">
        <v>281</v>
      </c>
      <c r="C919" s="91" t="s">
        <v>295</v>
      </c>
      <c r="D919" s="91" t="s">
        <v>94</v>
      </c>
      <c r="E919" s="92">
        <v>45103</v>
      </c>
      <c r="F919" s="92">
        <v>44489</v>
      </c>
      <c r="G919" s="92">
        <v>44489</v>
      </c>
      <c r="H919" s="58"/>
      <c r="I919" s="94">
        <v>45155.38181712963</v>
      </c>
      <c r="J919" s="93">
        <v>1911603.3</v>
      </c>
      <c r="K919" s="93">
        <v>2012214</v>
      </c>
      <c r="L919" s="93">
        <v>1710381.9</v>
      </c>
      <c r="M919" s="93">
        <v>100610.7</v>
      </c>
    </row>
    <row r="920" spans="1:13" x14ac:dyDescent="0.3">
      <c r="A920" s="91" t="s">
        <v>1151</v>
      </c>
      <c r="B920" s="91" t="s">
        <v>1173</v>
      </c>
      <c r="C920" s="91" t="s">
        <v>1271</v>
      </c>
      <c r="D920" s="91" t="s">
        <v>94</v>
      </c>
      <c r="E920" s="92">
        <v>44944</v>
      </c>
      <c r="F920" s="92">
        <v>44208</v>
      </c>
      <c r="G920" s="92">
        <v>44333</v>
      </c>
      <c r="H920" s="58"/>
      <c r="I920" s="94">
        <v>44958.567835648151</v>
      </c>
      <c r="J920" s="93">
        <v>1914047.87</v>
      </c>
      <c r="K920" s="93">
        <v>2014787.23</v>
      </c>
      <c r="L920" s="93">
        <v>1712569.14</v>
      </c>
      <c r="M920" s="93">
        <v>100739.36</v>
      </c>
    </row>
    <row r="921" spans="1:13" x14ac:dyDescent="0.3">
      <c r="A921" s="91" t="s">
        <v>736</v>
      </c>
      <c r="B921" s="91" t="s">
        <v>739</v>
      </c>
      <c r="C921" s="91" t="s">
        <v>767</v>
      </c>
      <c r="D921" s="91" t="s">
        <v>94</v>
      </c>
      <c r="E921" s="92">
        <v>45093</v>
      </c>
      <c r="F921" s="92">
        <v>43308</v>
      </c>
      <c r="G921" s="92">
        <v>43868</v>
      </c>
      <c r="H921" s="58"/>
      <c r="I921" s="94">
        <v>45110.465624999997</v>
      </c>
      <c r="J921" s="93">
        <v>1919859.27</v>
      </c>
      <c r="K921" s="93">
        <v>2020904.5</v>
      </c>
      <c r="L921" s="93">
        <v>1717768.82</v>
      </c>
      <c r="M921" s="93">
        <v>101045.23</v>
      </c>
    </row>
    <row r="922" spans="1:13" x14ac:dyDescent="0.3">
      <c r="A922" s="91" t="s">
        <v>92</v>
      </c>
      <c r="B922" s="91" t="s">
        <v>92</v>
      </c>
      <c r="C922" s="91" t="s">
        <v>163</v>
      </c>
      <c r="D922" s="91" t="s">
        <v>94</v>
      </c>
      <c r="E922" s="92">
        <v>44263</v>
      </c>
      <c r="F922" s="92">
        <v>43655</v>
      </c>
      <c r="G922" s="92">
        <v>43664</v>
      </c>
      <c r="H922" s="58"/>
      <c r="I922" s="94">
        <v>44267.468715277777</v>
      </c>
      <c r="J922" s="93">
        <v>1723731.18</v>
      </c>
      <c r="K922" s="93">
        <v>2027919.04</v>
      </c>
      <c r="L922" s="93">
        <v>1723731.18</v>
      </c>
      <c r="M922" s="93">
        <v>304187.86</v>
      </c>
    </row>
    <row r="923" spans="1:13" x14ac:dyDescent="0.3">
      <c r="A923" s="91" t="s">
        <v>736</v>
      </c>
      <c r="B923" s="91" t="s">
        <v>739</v>
      </c>
      <c r="C923" s="91" t="s">
        <v>746</v>
      </c>
      <c r="D923" s="91" t="s">
        <v>94</v>
      </c>
      <c r="E923" s="58"/>
      <c r="F923" s="92">
        <v>43027</v>
      </c>
      <c r="G923" s="92">
        <v>43906</v>
      </c>
      <c r="H923" s="58"/>
      <c r="I923" s="94">
        <v>43907.47828703704</v>
      </c>
      <c r="J923" s="93">
        <v>1937075.92</v>
      </c>
      <c r="K923" s="93">
        <v>2039027.28</v>
      </c>
      <c r="L923" s="93">
        <v>1733173.18</v>
      </c>
      <c r="M923" s="93">
        <v>101951.36</v>
      </c>
    </row>
    <row r="924" spans="1:13" x14ac:dyDescent="0.3">
      <c r="A924" s="91" t="s">
        <v>474</v>
      </c>
      <c r="B924" s="91" t="s">
        <v>497</v>
      </c>
      <c r="C924" s="91" t="s">
        <v>542</v>
      </c>
      <c r="D924" s="91" t="s">
        <v>94</v>
      </c>
      <c r="E924" s="92">
        <v>42972</v>
      </c>
      <c r="F924" s="92">
        <v>42356</v>
      </c>
      <c r="G924" s="92">
        <v>42510</v>
      </c>
      <c r="H924" s="58"/>
      <c r="I924" s="94">
        <v>44846.481134259258</v>
      </c>
      <c r="J924" s="93">
        <v>2052412</v>
      </c>
      <c r="K924" s="93">
        <v>2052412</v>
      </c>
      <c r="L924" s="93">
        <v>1744550.2</v>
      </c>
      <c r="M924" s="93">
        <v>0</v>
      </c>
    </row>
    <row r="925" spans="1:13" x14ac:dyDescent="0.3">
      <c r="A925" s="91" t="s">
        <v>647</v>
      </c>
      <c r="B925" s="91" t="s">
        <v>647</v>
      </c>
      <c r="C925" s="91" t="s">
        <v>732</v>
      </c>
      <c r="D925" s="91" t="s">
        <v>94</v>
      </c>
      <c r="E925" s="92">
        <v>44279</v>
      </c>
      <c r="F925" s="92">
        <v>43507</v>
      </c>
      <c r="G925" s="92">
        <v>43689</v>
      </c>
      <c r="H925" s="58"/>
      <c r="I925" s="94">
        <v>44306.432916666665</v>
      </c>
      <c r="J925" s="93">
        <v>1746964.2</v>
      </c>
      <c r="K925" s="93">
        <v>2055252</v>
      </c>
      <c r="L925" s="93">
        <v>1746964.2</v>
      </c>
      <c r="M925" s="93">
        <v>308287.8</v>
      </c>
    </row>
    <row r="926" spans="1:13" x14ac:dyDescent="0.3">
      <c r="A926" s="91" t="s">
        <v>1151</v>
      </c>
      <c r="B926" s="91" t="s">
        <v>1173</v>
      </c>
      <c r="C926" s="91" t="s">
        <v>1242</v>
      </c>
      <c r="D926" s="91" t="s">
        <v>94</v>
      </c>
      <c r="E926" s="92">
        <v>44984</v>
      </c>
      <c r="F926" s="92">
        <v>44208</v>
      </c>
      <c r="G926" s="92">
        <v>44208</v>
      </c>
      <c r="H926" s="58"/>
      <c r="I926" s="94">
        <v>44986.534212962964</v>
      </c>
      <c r="J926" s="93">
        <v>1957155.42</v>
      </c>
      <c r="K926" s="93">
        <v>2060163.6</v>
      </c>
      <c r="L926" s="93">
        <v>1751139.06</v>
      </c>
      <c r="M926" s="93">
        <v>103008.18</v>
      </c>
    </row>
    <row r="927" spans="1:13" x14ac:dyDescent="0.3">
      <c r="A927" s="91" t="s">
        <v>962</v>
      </c>
      <c r="B927" s="91" t="s">
        <v>962</v>
      </c>
      <c r="C927" s="91" t="s">
        <v>1367</v>
      </c>
      <c r="D927" s="91" t="s">
        <v>94</v>
      </c>
      <c r="E927" s="58"/>
      <c r="F927" s="92">
        <v>44021</v>
      </c>
      <c r="G927" s="92">
        <v>45225</v>
      </c>
      <c r="H927" s="58"/>
      <c r="I927" s="94">
        <v>45226.450046296297</v>
      </c>
      <c r="J927" s="93">
        <v>1961561.11</v>
      </c>
      <c r="K927" s="93">
        <v>2064801.17</v>
      </c>
      <c r="L927" s="93">
        <v>1755080.99</v>
      </c>
      <c r="M927" s="93">
        <v>103240.06</v>
      </c>
    </row>
    <row r="928" spans="1:13" x14ac:dyDescent="0.3">
      <c r="A928" s="91" t="s">
        <v>1151</v>
      </c>
      <c r="B928" s="91" t="s">
        <v>1173</v>
      </c>
      <c r="C928" s="91" t="s">
        <v>1181</v>
      </c>
      <c r="D928" s="91" t="s">
        <v>94</v>
      </c>
      <c r="E928" s="92">
        <v>45114</v>
      </c>
      <c r="F928" s="92">
        <v>44638</v>
      </c>
      <c r="G928" s="92">
        <v>44638</v>
      </c>
      <c r="H928" s="58"/>
      <c r="I928" s="94">
        <v>45223.581388888888</v>
      </c>
      <c r="J928" s="93">
        <v>1965399.65</v>
      </c>
      <c r="K928" s="93">
        <v>2068841.74</v>
      </c>
      <c r="L928" s="93">
        <v>1758515.48</v>
      </c>
      <c r="M928" s="93">
        <v>103442.09</v>
      </c>
    </row>
    <row r="929" spans="1:13" x14ac:dyDescent="0.3">
      <c r="A929" s="91" t="s">
        <v>544</v>
      </c>
      <c r="B929" s="91" t="s">
        <v>545</v>
      </c>
      <c r="C929" s="91" t="s">
        <v>560</v>
      </c>
      <c r="D929" s="91" t="s">
        <v>94</v>
      </c>
      <c r="E929" s="92">
        <v>44981</v>
      </c>
      <c r="F929" s="92">
        <v>44382</v>
      </c>
      <c r="G929" s="92">
        <v>44559</v>
      </c>
      <c r="H929" s="58"/>
      <c r="I929" s="94">
        <v>44986.557592592595</v>
      </c>
      <c r="J929" s="93">
        <v>1967165</v>
      </c>
      <c r="K929" s="93">
        <v>2070700</v>
      </c>
      <c r="L929" s="93">
        <v>1760095</v>
      </c>
      <c r="M929" s="93">
        <v>103535</v>
      </c>
    </row>
    <row r="930" spans="1:13" x14ac:dyDescent="0.3">
      <c r="A930" s="91" t="s">
        <v>280</v>
      </c>
      <c r="B930" s="91" t="s">
        <v>281</v>
      </c>
      <c r="C930" s="91" t="s">
        <v>1311</v>
      </c>
      <c r="D930" s="91" t="s">
        <v>94</v>
      </c>
      <c r="E930" s="92">
        <v>45062</v>
      </c>
      <c r="F930" s="92">
        <v>44573</v>
      </c>
      <c r="G930" s="92">
        <v>45057</v>
      </c>
      <c r="H930" s="58"/>
      <c r="I930" s="94">
        <v>45159.473287037035</v>
      </c>
      <c r="J930" s="93">
        <v>1970986.95</v>
      </c>
      <c r="K930" s="93">
        <v>2074723.11</v>
      </c>
      <c r="L930" s="93">
        <v>1763514.64</v>
      </c>
      <c r="M930" s="93">
        <v>103736.16</v>
      </c>
    </row>
    <row r="931" spans="1:13" x14ac:dyDescent="0.3">
      <c r="A931" s="91" t="s">
        <v>962</v>
      </c>
      <c r="B931" s="91" t="s">
        <v>962</v>
      </c>
      <c r="C931" s="91" t="s">
        <v>974</v>
      </c>
      <c r="D931" s="91" t="s">
        <v>94</v>
      </c>
      <c r="E931" s="92">
        <v>45202</v>
      </c>
      <c r="F931" s="92">
        <v>44012</v>
      </c>
      <c r="G931" s="92">
        <v>44012</v>
      </c>
      <c r="H931" s="58"/>
      <c r="I931" s="94">
        <v>45202.448518518519</v>
      </c>
      <c r="J931" s="93">
        <v>1936902</v>
      </c>
      <c r="K931" s="93">
        <v>2075280</v>
      </c>
      <c r="L931" s="93">
        <v>1763988</v>
      </c>
      <c r="M931" s="93">
        <v>138378</v>
      </c>
    </row>
    <row r="932" spans="1:13" x14ac:dyDescent="0.3">
      <c r="A932" s="91" t="s">
        <v>773</v>
      </c>
      <c r="B932" s="91" t="s">
        <v>773</v>
      </c>
      <c r="C932" s="91" t="s">
        <v>831</v>
      </c>
      <c r="D932" s="91" t="s">
        <v>94</v>
      </c>
      <c r="E932" s="92">
        <v>45146</v>
      </c>
      <c r="F932" s="92">
        <v>44103</v>
      </c>
      <c r="G932" s="92">
        <v>44103</v>
      </c>
      <c r="H932" s="58"/>
      <c r="I932" s="94">
        <v>45146.556006944447</v>
      </c>
      <c r="J932" s="93">
        <v>1764021.05</v>
      </c>
      <c r="K932" s="93">
        <v>2075318.88</v>
      </c>
      <c r="L932" s="93">
        <v>1764021.05</v>
      </c>
      <c r="M932" s="93">
        <v>311297.83</v>
      </c>
    </row>
    <row r="933" spans="1:13" x14ac:dyDescent="0.3">
      <c r="A933" s="91" t="s">
        <v>92</v>
      </c>
      <c r="B933" s="91" t="s">
        <v>92</v>
      </c>
      <c r="C933" s="91" t="s">
        <v>260</v>
      </c>
      <c r="D933" s="91" t="s">
        <v>94</v>
      </c>
      <c r="E933" s="92">
        <v>45082</v>
      </c>
      <c r="F933" s="92">
        <v>44510</v>
      </c>
      <c r="G933" s="92">
        <v>44510</v>
      </c>
      <c r="H933" s="58"/>
      <c r="I933" s="94">
        <v>45083.385798611111</v>
      </c>
      <c r="J933" s="93">
        <v>1764405.34</v>
      </c>
      <c r="K933" s="93">
        <v>2075770.99</v>
      </c>
      <c r="L933" s="93">
        <v>1764405.34</v>
      </c>
      <c r="M933" s="93">
        <v>311365.65000000002</v>
      </c>
    </row>
    <row r="934" spans="1:13" x14ac:dyDescent="0.3">
      <c r="A934" s="91" t="s">
        <v>962</v>
      </c>
      <c r="B934" s="91" t="s">
        <v>962</v>
      </c>
      <c r="C934" s="91" t="s">
        <v>966</v>
      </c>
      <c r="D934" s="91" t="s">
        <v>94</v>
      </c>
      <c r="E934" s="92">
        <v>44455</v>
      </c>
      <c r="F934" s="92">
        <v>44012</v>
      </c>
      <c r="G934" s="92">
        <v>44012</v>
      </c>
      <c r="H934" s="58"/>
      <c r="I934" s="94">
        <v>44477.625844907408</v>
      </c>
      <c r="J934" s="93">
        <v>1962682.24</v>
      </c>
      <c r="K934" s="93">
        <v>2078313.6</v>
      </c>
      <c r="L934" s="93">
        <v>1766566.56</v>
      </c>
      <c r="M934" s="93">
        <v>115631.36</v>
      </c>
    </row>
    <row r="935" spans="1:13" x14ac:dyDescent="0.3">
      <c r="A935" s="91" t="s">
        <v>773</v>
      </c>
      <c r="B935" s="91" t="s">
        <v>773</v>
      </c>
      <c r="C935" s="91" t="s">
        <v>839</v>
      </c>
      <c r="D935" s="91" t="s">
        <v>94</v>
      </c>
      <c r="E935" s="92">
        <v>45002</v>
      </c>
      <c r="F935" s="92">
        <v>43977</v>
      </c>
      <c r="G935" s="92">
        <v>43977</v>
      </c>
      <c r="H935" s="58"/>
      <c r="I935" s="94">
        <v>45002.391574074078</v>
      </c>
      <c r="J935" s="93">
        <v>1766579.45</v>
      </c>
      <c r="K935" s="93">
        <v>2078328.77</v>
      </c>
      <c r="L935" s="93">
        <v>1766579.45</v>
      </c>
      <c r="M935" s="93">
        <v>311749.32</v>
      </c>
    </row>
    <row r="936" spans="1:13" x14ac:dyDescent="0.3">
      <c r="A936" s="91" t="s">
        <v>1151</v>
      </c>
      <c r="B936" s="91" t="s">
        <v>1173</v>
      </c>
      <c r="C936" s="91" t="s">
        <v>1273</v>
      </c>
      <c r="D936" s="91" t="s">
        <v>94</v>
      </c>
      <c r="E936" s="92">
        <v>45145</v>
      </c>
      <c r="F936" s="92">
        <v>44246</v>
      </c>
      <c r="G936" s="92">
        <v>44246</v>
      </c>
      <c r="H936" s="58"/>
      <c r="I936" s="94">
        <v>45187.325208333335</v>
      </c>
      <c r="J936" s="93">
        <v>1974534.04</v>
      </c>
      <c r="K936" s="93">
        <v>2078456.88</v>
      </c>
      <c r="L936" s="93">
        <v>1766688.34</v>
      </c>
      <c r="M936" s="93">
        <v>103922.84</v>
      </c>
    </row>
    <row r="937" spans="1:13" x14ac:dyDescent="0.3">
      <c r="A937" s="91" t="s">
        <v>932</v>
      </c>
      <c r="B937" s="91" t="s">
        <v>932</v>
      </c>
      <c r="C937" s="91" t="s">
        <v>944</v>
      </c>
      <c r="D937" s="91" t="s">
        <v>94</v>
      </c>
      <c r="E937" s="92">
        <v>44446</v>
      </c>
      <c r="F937" s="92">
        <v>43024</v>
      </c>
      <c r="G937" s="92">
        <v>43697</v>
      </c>
      <c r="H937" s="58"/>
      <c r="I937" s="94">
        <v>44446.330787037034</v>
      </c>
      <c r="J937" s="93">
        <v>1975395.32</v>
      </c>
      <c r="K937" s="93">
        <v>2079363.5</v>
      </c>
      <c r="L937" s="93">
        <v>1767458.97</v>
      </c>
      <c r="M937" s="93">
        <v>103968.18</v>
      </c>
    </row>
    <row r="938" spans="1:13" x14ac:dyDescent="0.3">
      <c r="A938" s="91" t="s">
        <v>773</v>
      </c>
      <c r="B938" s="91" t="s">
        <v>773</v>
      </c>
      <c r="C938" s="91" t="s">
        <v>804</v>
      </c>
      <c r="D938" s="91" t="s">
        <v>94</v>
      </c>
      <c r="E938" s="92">
        <v>44935</v>
      </c>
      <c r="F938" s="92">
        <v>43962</v>
      </c>
      <c r="G938" s="92">
        <v>43962</v>
      </c>
      <c r="H938" s="58"/>
      <c r="I938" s="94">
        <v>45184.508726851855</v>
      </c>
      <c r="J938" s="93">
        <v>1767566.53</v>
      </c>
      <c r="K938" s="93">
        <v>2079490.03</v>
      </c>
      <c r="L938" s="93">
        <v>1767566.53</v>
      </c>
      <c r="M938" s="93">
        <v>311923.5</v>
      </c>
    </row>
    <row r="939" spans="1:13" x14ac:dyDescent="0.3">
      <c r="A939" s="91" t="s">
        <v>1151</v>
      </c>
      <c r="B939" s="91" t="s">
        <v>1173</v>
      </c>
      <c r="C939" s="91" t="s">
        <v>1217</v>
      </c>
      <c r="D939" s="91" t="s">
        <v>94</v>
      </c>
      <c r="E939" s="92">
        <v>44182</v>
      </c>
      <c r="F939" s="92">
        <v>43152</v>
      </c>
      <c r="G939" s="92">
        <v>43768</v>
      </c>
      <c r="H939" s="58"/>
      <c r="I939" s="94">
        <v>44266.337268518517</v>
      </c>
      <c r="J939" s="93">
        <v>1983357.45</v>
      </c>
      <c r="K939" s="93">
        <v>2087744.68</v>
      </c>
      <c r="L939" s="93">
        <v>1774582.98</v>
      </c>
      <c r="M939" s="93">
        <v>104387.23</v>
      </c>
    </row>
    <row r="940" spans="1:13" x14ac:dyDescent="0.3">
      <c r="A940" s="91" t="s">
        <v>1151</v>
      </c>
      <c r="B940" s="91" t="s">
        <v>1173</v>
      </c>
      <c r="C940" s="91" t="s">
        <v>1342</v>
      </c>
      <c r="D940" s="91" t="s">
        <v>94</v>
      </c>
      <c r="E940" s="92">
        <v>45113</v>
      </c>
      <c r="F940" s="92">
        <v>44159</v>
      </c>
      <c r="G940" s="92">
        <v>45106</v>
      </c>
      <c r="H940" s="58"/>
      <c r="I940" s="94">
        <v>45210.376261574071</v>
      </c>
      <c r="J940" s="93">
        <v>1983599.93</v>
      </c>
      <c r="K940" s="93">
        <v>2087999.93</v>
      </c>
      <c r="L940" s="93">
        <v>1774799.94</v>
      </c>
      <c r="M940" s="93">
        <v>104400</v>
      </c>
    </row>
    <row r="941" spans="1:13" x14ac:dyDescent="0.3">
      <c r="A941" s="91" t="s">
        <v>544</v>
      </c>
      <c r="B941" s="91" t="s">
        <v>545</v>
      </c>
      <c r="C941" s="91" t="s">
        <v>547</v>
      </c>
      <c r="D941" s="91" t="s">
        <v>94</v>
      </c>
      <c r="E941" s="92">
        <v>44287</v>
      </c>
      <c r="F941" s="92">
        <v>43782</v>
      </c>
      <c r="G941" s="92">
        <v>43782</v>
      </c>
      <c r="H941" s="58"/>
      <c r="I941" s="94">
        <v>44306.432349537034</v>
      </c>
      <c r="J941" s="93">
        <v>1983600</v>
      </c>
      <c r="K941" s="93">
        <v>2088000</v>
      </c>
      <c r="L941" s="93">
        <v>1774800</v>
      </c>
      <c r="M941" s="93">
        <v>104400</v>
      </c>
    </row>
    <row r="942" spans="1:13" x14ac:dyDescent="0.3">
      <c r="A942" s="91" t="s">
        <v>544</v>
      </c>
      <c r="B942" s="91" t="s">
        <v>545</v>
      </c>
      <c r="C942" s="91" t="s">
        <v>557</v>
      </c>
      <c r="D942" s="91" t="s">
        <v>94</v>
      </c>
      <c r="E942" s="92">
        <v>44643</v>
      </c>
      <c r="F942" s="92">
        <v>44452</v>
      </c>
      <c r="G942" s="92">
        <v>44452</v>
      </c>
      <c r="H942" s="58"/>
      <c r="I942" s="94">
        <v>44992.624467592592</v>
      </c>
      <c r="J942" s="93">
        <v>1983600</v>
      </c>
      <c r="K942" s="93">
        <v>2088000</v>
      </c>
      <c r="L942" s="93">
        <v>1774800</v>
      </c>
      <c r="M942" s="93">
        <v>104400</v>
      </c>
    </row>
    <row r="943" spans="1:13" x14ac:dyDescent="0.3">
      <c r="A943" s="91" t="s">
        <v>544</v>
      </c>
      <c r="B943" s="91" t="s">
        <v>545</v>
      </c>
      <c r="C943" s="91" t="s">
        <v>564</v>
      </c>
      <c r="D943" s="91" t="s">
        <v>94</v>
      </c>
      <c r="E943" s="92">
        <v>44963</v>
      </c>
      <c r="F943" s="92">
        <v>44421</v>
      </c>
      <c r="G943" s="92">
        <v>44421</v>
      </c>
      <c r="H943" s="58"/>
      <c r="I943" s="94">
        <v>45092.479953703703</v>
      </c>
      <c r="J943" s="93">
        <v>1983600</v>
      </c>
      <c r="K943" s="93">
        <v>2088000</v>
      </c>
      <c r="L943" s="93">
        <v>1774800</v>
      </c>
      <c r="M943" s="93">
        <v>104400</v>
      </c>
    </row>
    <row r="944" spans="1:13" x14ac:dyDescent="0.3">
      <c r="A944" s="91" t="s">
        <v>544</v>
      </c>
      <c r="B944" s="91" t="s">
        <v>545</v>
      </c>
      <c r="C944" s="91" t="s">
        <v>572</v>
      </c>
      <c r="D944" s="91" t="s">
        <v>94</v>
      </c>
      <c r="E944" s="92">
        <v>44356</v>
      </c>
      <c r="F944" s="92">
        <v>43816</v>
      </c>
      <c r="G944" s="92">
        <v>43816</v>
      </c>
      <c r="H944" s="58"/>
      <c r="I944" s="94">
        <v>44420.520196759258</v>
      </c>
      <c r="J944" s="93">
        <v>1983600</v>
      </c>
      <c r="K944" s="93">
        <v>2088000</v>
      </c>
      <c r="L944" s="93">
        <v>1774800</v>
      </c>
      <c r="M944" s="93">
        <v>104400</v>
      </c>
    </row>
    <row r="945" spans="1:13" x14ac:dyDescent="0.3">
      <c r="A945" s="91" t="s">
        <v>544</v>
      </c>
      <c r="B945" s="91" t="s">
        <v>545</v>
      </c>
      <c r="C945" s="91" t="s">
        <v>574</v>
      </c>
      <c r="D945" s="91" t="s">
        <v>94</v>
      </c>
      <c r="E945" s="92">
        <v>44091</v>
      </c>
      <c r="F945" s="92">
        <v>43802</v>
      </c>
      <c r="G945" s="92">
        <v>43802</v>
      </c>
      <c r="H945" s="58"/>
      <c r="I945" s="94">
        <v>44272.386724537035</v>
      </c>
      <c r="J945" s="93">
        <v>1983600</v>
      </c>
      <c r="K945" s="93">
        <v>2088000</v>
      </c>
      <c r="L945" s="93">
        <v>1774800</v>
      </c>
      <c r="M945" s="93">
        <v>104400</v>
      </c>
    </row>
    <row r="946" spans="1:13" x14ac:dyDescent="0.3">
      <c r="A946" s="91" t="s">
        <v>280</v>
      </c>
      <c r="B946" s="91" t="s">
        <v>281</v>
      </c>
      <c r="C946" s="91" t="s">
        <v>386</v>
      </c>
      <c r="D946" s="91" t="s">
        <v>94</v>
      </c>
      <c r="E946" s="92">
        <v>43585</v>
      </c>
      <c r="F946" s="92">
        <v>42690</v>
      </c>
      <c r="G946" s="92">
        <v>43585</v>
      </c>
      <c r="H946" s="58"/>
      <c r="I946" s="94">
        <v>43595.509050925924</v>
      </c>
      <c r="J946" s="93">
        <v>2003169.76</v>
      </c>
      <c r="K946" s="93">
        <v>2108599.75</v>
      </c>
      <c r="L946" s="93">
        <v>1792309.78</v>
      </c>
      <c r="M946" s="93">
        <v>105429.99</v>
      </c>
    </row>
    <row r="947" spans="1:13" x14ac:dyDescent="0.3">
      <c r="A947" s="91" t="s">
        <v>1151</v>
      </c>
      <c r="B947" s="91" t="s">
        <v>1173</v>
      </c>
      <c r="C947" s="91" t="s">
        <v>1262</v>
      </c>
      <c r="D947" s="91" t="s">
        <v>94</v>
      </c>
      <c r="E947" s="92">
        <v>44117</v>
      </c>
      <c r="F947" s="92">
        <v>43202</v>
      </c>
      <c r="G947" s="92">
        <v>43704</v>
      </c>
      <c r="H947" s="58"/>
      <c r="I947" s="94">
        <v>44117.440740740742</v>
      </c>
      <c r="J947" s="93">
        <v>2024930.55</v>
      </c>
      <c r="K947" s="93">
        <v>2131505.84</v>
      </c>
      <c r="L947" s="93">
        <v>1811779.96</v>
      </c>
      <c r="M947" s="93">
        <v>106575.29</v>
      </c>
    </row>
    <row r="948" spans="1:13" x14ac:dyDescent="0.3">
      <c r="A948" s="91" t="s">
        <v>92</v>
      </c>
      <c r="B948" s="91" t="s">
        <v>92</v>
      </c>
      <c r="C948" s="91" t="s">
        <v>96</v>
      </c>
      <c r="D948" s="91" t="s">
        <v>94</v>
      </c>
      <c r="E948" s="92">
        <v>45204</v>
      </c>
      <c r="F948" s="92">
        <v>43388</v>
      </c>
      <c r="G948" s="92">
        <v>43712</v>
      </c>
      <c r="H948" s="58"/>
      <c r="I948" s="94">
        <v>45204.408009259256</v>
      </c>
      <c r="J948" s="93">
        <v>1818740.48</v>
      </c>
      <c r="K948" s="93">
        <v>2139694.6800000002</v>
      </c>
      <c r="L948" s="93">
        <v>1818740.48</v>
      </c>
      <c r="M948" s="93">
        <v>320954.2</v>
      </c>
    </row>
    <row r="949" spans="1:13" x14ac:dyDescent="0.3">
      <c r="A949" s="91" t="s">
        <v>280</v>
      </c>
      <c r="B949" s="91" t="s">
        <v>281</v>
      </c>
      <c r="C949" s="91" t="s">
        <v>406</v>
      </c>
      <c r="D949" s="91" t="s">
        <v>94</v>
      </c>
      <c r="E949" s="58"/>
      <c r="F949" s="92">
        <v>42702</v>
      </c>
      <c r="G949" s="92">
        <v>43620</v>
      </c>
      <c r="H949" s="58"/>
      <c r="I949" s="83"/>
      <c r="J949" s="93">
        <v>2047725.19</v>
      </c>
      <c r="K949" s="93">
        <v>2155500.2000000002</v>
      </c>
      <c r="L949" s="93">
        <v>1832175.17</v>
      </c>
      <c r="M949" s="93">
        <v>107775.01</v>
      </c>
    </row>
    <row r="950" spans="1:13" x14ac:dyDescent="0.3">
      <c r="A950" s="91" t="s">
        <v>647</v>
      </c>
      <c r="B950" s="91" t="s">
        <v>647</v>
      </c>
      <c r="C950" s="91" t="s">
        <v>724</v>
      </c>
      <c r="D950" s="91" t="s">
        <v>94</v>
      </c>
      <c r="E950" s="92">
        <v>44656</v>
      </c>
      <c r="F950" s="92">
        <v>43480</v>
      </c>
      <c r="G950" s="92">
        <v>43703</v>
      </c>
      <c r="H950" s="58"/>
      <c r="I950" s="94">
        <v>44685.498252314814</v>
      </c>
      <c r="J950" s="93">
        <v>1844563.72</v>
      </c>
      <c r="K950" s="93">
        <v>2170074.96</v>
      </c>
      <c r="L950" s="93">
        <v>1844563.72</v>
      </c>
      <c r="M950" s="93">
        <v>325511.24</v>
      </c>
    </row>
    <row r="951" spans="1:13" x14ac:dyDescent="0.3">
      <c r="A951" s="91" t="s">
        <v>474</v>
      </c>
      <c r="B951" s="91" t="s">
        <v>497</v>
      </c>
      <c r="C951" s="91" t="s">
        <v>514</v>
      </c>
      <c r="D951" s="91" t="s">
        <v>94</v>
      </c>
      <c r="E951" s="92">
        <v>42660</v>
      </c>
      <c r="F951" s="92">
        <v>42347</v>
      </c>
      <c r="G951" s="92">
        <v>42515</v>
      </c>
      <c r="H951" s="58"/>
      <c r="I951" s="94">
        <v>43199.819062499999</v>
      </c>
      <c r="J951" s="93">
        <v>2173355</v>
      </c>
      <c r="K951" s="93">
        <v>2173355</v>
      </c>
      <c r="L951" s="93">
        <v>1847351.75</v>
      </c>
      <c r="M951" s="93">
        <v>0</v>
      </c>
    </row>
    <row r="952" spans="1:13" x14ac:dyDescent="0.3">
      <c r="A952" s="91" t="s">
        <v>280</v>
      </c>
      <c r="B952" s="91" t="s">
        <v>281</v>
      </c>
      <c r="C952" s="91" t="s">
        <v>393</v>
      </c>
      <c r="D952" s="91" t="s">
        <v>94</v>
      </c>
      <c r="E952" s="58"/>
      <c r="F952" s="92">
        <v>42664</v>
      </c>
      <c r="G952" s="92">
        <v>43481</v>
      </c>
      <c r="H952" s="58"/>
      <c r="I952" s="83"/>
      <c r="J952" s="93">
        <v>2069802.98</v>
      </c>
      <c r="K952" s="93">
        <v>2178739.98</v>
      </c>
      <c r="L952" s="93">
        <v>1851928.98</v>
      </c>
      <c r="M952" s="93">
        <v>108937</v>
      </c>
    </row>
    <row r="953" spans="1:13" x14ac:dyDescent="0.3">
      <c r="A953" s="91" t="s">
        <v>962</v>
      </c>
      <c r="B953" s="91" t="s">
        <v>962</v>
      </c>
      <c r="C953" s="91" t="s">
        <v>967</v>
      </c>
      <c r="D953" s="91" t="s">
        <v>94</v>
      </c>
      <c r="E953" s="92">
        <v>44347</v>
      </c>
      <c r="F953" s="92">
        <v>43991</v>
      </c>
      <c r="G953" s="92">
        <v>43991</v>
      </c>
      <c r="H953" s="58"/>
      <c r="I953" s="94">
        <v>44347.294293981482</v>
      </c>
      <c r="J953" s="93">
        <v>2057683.55</v>
      </c>
      <c r="K953" s="93">
        <v>2183870.61</v>
      </c>
      <c r="L953" s="93">
        <v>1856290.01</v>
      </c>
      <c r="M953" s="93">
        <v>126187.06</v>
      </c>
    </row>
    <row r="954" spans="1:13" x14ac:dyDescent="0.3">
      <c r="A954" s="91" t="s">
        <v>474</v>
      </c>
      <c r="B954" s="91" t="s">
        <v>497</v>
      </c>
      <c r="C954" s="91" t="s">
        <v>518</v>
      </c>
      <c r="D954" s="91" t="s">
        <v>94</v>
      </c>
      <c r="E954" s="92">
        <v>43103</v>
      </c>
      <c r="F954" s="92">
        <v>42598</v>
      </c>
      <c r="G954" s="92">
        <v>42835</v>
      </c>
      <c r="H954" s="58"/>
      <c r="I954" s="94">
        <v>43199.819791666669</v>
      </c>
      <c r="J954" s="93">
        <v>2186940.2999999998</v>
      </c>
      <c r="K954" s="93">
        <v>2186940.2999999998</v>
      </c>
      <c r="L954" s="93">
        <v>1858899.25</v>
      </c>
      <c r="M954" s="93">
        <v>0</v>
      </c>
    </row>
    <row r="955" spans="1:13" x14ac:dyDescent="0.3">
      <c r="A955" s="91" t="s">
        <v>474</v>
      </c>
      <c r="B955" s="91" t="s">
        <v>497</v>
      </c>
      <c r="C955" s="91" t="s">
        <v>534</v>
      </c>
      <c r="D955" s="91" t="s">
        <v>94</v>
      </c>
      <c r="E955" s="92">
        <v>43313</v>
      </c>
      <c r="F955" s="92">
        <v>42593</v>
      </c>
      <c r="G955" s="92">
        <v>42744</v>
      </c>
      <c r="H955" s="58"/>
      <c r="I955" s="94">
        <v>43313.54142361111</v>
      </c>
      <c r="J955" s="93">
        <v>2194707.4</v>
      </c>
      <c r="K955" s="93">
        <v>2194707.4</v>
      </c>
      <c r="L955" s="93">
        <v>1865501.29</v>
      </c>
      <c r="M955" s="93">
        <v>0</v>
      </c>
    </row>
    <row r="956" spans="1:13" x14ac:dyDescent="0.3">
      <c r="A956" s="91" t="s">
        <v>92</v>
      </c>
      <c r="B956" s="91" t="s">
        <v>92</v>
      </c>
      <c r="C956" s="91" t="s">
        <v>126</v>
      </c>
      <c r="D956" s="91" t="s">
        <v>94</v>
      </c>
      <c r="E956" s="58"/>
      <c r="F956" s="92">
        <v>42772</v>
      </c>
      <c r="G956" s="92">
        <v>43539</v>
      </c>
      <c r="H956" s="58"/>
      <c r="I956" s="83"/>
      <c r="J956" s="93">
        <v>1880967.84</v>
      </c>
      <c r="K956" s="93">
        <v>2212903.34</v>
      </c>
      <c r="L956" s="93">
        <v>1880967.84</v>
      </c>
      <c r="M956" s="93">
        <v>331935.5</v>
      </c>
    </row>
    <row r="957" spans="1:13" x14ac:dyDescent="0.3">
      <c r="A957" s="91" t="s">
        <v>1151</v>
      </c>
      <c r="B957" s="91" t="s">
        <v>1173</v>
      </c>
      <c r="C957" s="91" t="s">
        <v>1188</v>
      </c>
      <c r="D957" s="91" t="s">
        <v>94</v>
      </c>
      <c r="E957" s="92">
        <v>45034</v>
      </c>
      <c r="F957" s="92">
        <v>44663</v>
      </c>
      <c r="G957" s="92">
        <v>44663</v>
      </c>
      <c r="H957" s="58"/>
      <c r="I957" s="94">
        <v>45226.624675925923</v>
      </c>
      <c r="J957" s="93">
        <v>2105326.16</v>
      </c>
      <c r="K957" s="93">
        <v>2216132.7999999998</v>
      </c>
      <c r="L957" s="93">
        <v>1883712.88</v>
      </c>
      <c r="M957" s="93">
        <v>110806.64</v>
      </c>
    </row>
    <row r="958" spans="1:13" x14ac:dyDescent="0.3">
      <c r="A958" s="91" t="s">
        <v>736</v>
      </c>
      <c r="B958" s="91" t="s">
        <v>737</v>
      </c>
      <c r="C958" s="91" t="s">
        <v>1312</v>
      </c>
      <c r="D958" s="91" t="s">
        <v>94</v>
      </c>
      <c r="E958" s="92">
        <v>45078</v>
      </c>
      <c r="F958" s="92">
        <v>43662</v>
      </c>
      <c r="G958" s="92">
        <v>45063</v>
      </c>
      <c r="H958" s="58"/>
      <c r="I958" s="94">
        <v>45078.569131944445</v>
      </c>
      <c r="J958" s="93">
        <v>2113444.7200000002</v>
      </c>
      <c r="K958" s="93">
        <v>2224678.65</v>
      </c>
      <c r="L958" s="93">
        <v>1890976.85</v>
      </c>
      <c r="M958" s="93">
        <v>111233.93</v>
      </c>
    </row>
    <row r="959" spans="1:13" x14ac:dyDescent="0.3">
      <c r="A959" s="91" t="s">
        <v>474</v>
      </c>
      <c r="B959" s="91" t="s">
        <v>497</v>
      </c>
      <c r="C959" s="91" t="s">
        <v>511</v>
      </c>
      <c r="D959" s="91" t="s">
        <v>94</v>
      </c>
      <c r="E959" s="92">
        <v>43010</v>
      </c>
      <c r="F959" s="92">
        <v>42598</v>
      </c>
      <c r="G959" s="92">
        <v>42740</v>
      </c>
      <c r="H959" s="58"/>
      <c r="I959" s="94">
        <v>43199.819571759261</v>
      </c>
      <c r="J959" s="93">
        <v>2231515.4500000002</v>
      </c>
      <c r="K959" s="93">
        <v>2231515.4500000002</v>
      </c>
      <c r="L959" s="93">
        <v>1896788.13</v>
      </c>
      <c r="M959" s="93">
        <v>0</v>
      </c>
    </row>
    <row r="960" spans="1:13" x14ac:dyDescent="0.3">
      <c r="A960" s="91" t="s">
        <v>447</v>
      </c>
      <c r="B960" s="91" t="s">
        <v>448</v>
      </c>
      <c r="C960" s="91" t="s">
        <v>452</v>
      </c>
      <c r="D960" s="91" t="s">
        <v>94</v>
      </c>
      <c r="E960" s="92">
        <v>44463</v>
      </c>
      <c r="F960" s="92">
        <v>42683</v>
      </c>
      <c r="G960" s="92">
        <v>43609</v>
      </c>
      <c r="H960" s="58"/>
      <c r="I960" s="94">
        <v>44475.370347222219</v>
      </c>
      <c r="J960" s="93">
        <v>2027458.82</v>
      </c>
      <c r="K960" s="93">
        <v>2252732.02</v>
      </c>
      <c r="L960" s="93">
        <v>1914822.21</v>
      </c>
      <c r="M960" s="93">
        <v>225273.2</v>
      </c>
    </row>
    <row r="961" spans="1:13" x14ac:dyDescent="0.3">
      <c r="A961" s="91" t="s">
        <v>474</v>
      </c>
      <c r="B961" s="91" t="s">
        <v>475</v>
      </c>
      <c r="C961" s="91" t="s">
        <v>491</v>
      </c>
      <c r="D961" s="91" t="s">
        <v>94</v>
      </c>
      <c r="E961" s="92">
        <v>42844</v>
      </c>
      <c r="F961" s="92">
        <v>42608</v>
      </c>
      <c r="G961" s="92">
        <v>42746</v>
      </c>
      <c r="H961" s="58"/>
      <c r="I961" s="94">
        <v>44846.486215277779</v>
      </c>
      <c r="J961" s="93">
        <v>2260505.17</v>
      </c>
      <c r="K961" s="93">
        <v>2260505.17</v>
      </c>
      <c r="L961" s="93">
        <v>1921429.39</v>
      </c>
      <c r="M961" s="93">
        <v>0</v>
      </c>
    </row>
    <row r="962" spans="1:13" x14ac:dyDescent="0.3">
      <c r="A962" s="91" t="s">
        <v>993</v>
      </c>
      <c r="B962" s="91" t="s">
        <v>1011</v>
      </c>
      <c r="C962" s="91" t="s">
        <v>1056</v>
      </c>
      <c r="D962" s="91" t="s">
        <v>94</v>
      </c>
      <c r="E962" s="92">
        <v>43732</v>
      </c>
      <c r="F962" s="92">
        <v>42513</v>
      </c>
      <c r="G962" s="92">
        <v>43627</v>
      </c>
      <c r="H962" s="58"/>
      <c r="I962" s="94">
        <v>43732.633738425924</v>
      </c>
      <c r="J962" s="93">
        <v>1934804.48</v>
      </c>
      <c r="K962" s="93">
        <v>2276240.56</v>
      </c>
      <c r="L962" s="93">
        <v>1934804.48</v>
      </c>
      <c r="M962" s="93">
        <v>341436.08</v>
      </c>
    </row>
    <row r="963" spans="1:13" x14ac:dyDescent="0.3">
      <c r="A963" s="91" t="s">
        <v>92</v>
      </c>
      <c r="B963" s="91" t="s">
        <v>92</v>
      </c>
      <c r="C963" s="91" t="s">
        <v>170</v>
      </c>
      <c r="D963" s="91" t="s">
        <v>94</v>
      </c>
      <c r="E963" s="92">
        <v>44923</v>
      </c>
      <c r="F963" s="92">
        <v>44510</v>
      </c>
      <c r="G963" s="92">
        <v>44510</v>
      </c>
      <c r="H963" s="58"/>
      <c r="I963" s="94">
        <v>45033.432604166665</v>
      </c>
      <c r="J963" s="93">
        <v>1937574.78</v>
      </c>
      <c r="K963" s="93">
        <v>2279499.7400000002</v>
      </c>
      <c r="L963" s="93">
        <v>1937574.78</v>
      </c>
      <c r="M963" s="93">
        <v>341924.96</v>
      </c>
    </row>
    <row r="964" spans="1:13" x14ac:dyDescent="0.3">
      <c r="A964" s="91" t="s">
        <v>993</v>
      </c>
      <c r="B964" s="91" t="s">
        <v>994</v>
      </c>
      <c r="C964" s="91" t="s">
        <v>1001</v>
      </c>
      <c r="D964" s="91" t="s">
        <v>94</v>
      </c>
      <c r="E964" s="92">
        <v>43644</v>
      </c>
      <c r="F964" s="92">
        <v>42802</v>
      </c>
      <c r="G964" s="92">
        <v>43595</v>
      </c>
      <c r="H964" s="58"/>
      <c r="I964" s="94">
        <v>43644.426550925928</v>
      </c>
      <c r="J964" s="93">
        <v>1938416.17</v>
      </c>
      <c r="K964" s="93">
        <v>2280489.61</v>
      </c>
      <c r="L964" s="93">
        <v>1938416.17</v>
      </c>
      <c r="M964" s="93">
        <v>342073.44</v>
      </c>
    </row>
    <row r="965" spans="1:13" x14ac:dyDescent="0.3">
      <c r="A965" s="91" t="s">
        <v>647</v>
      </c>
      <c r="B965" s="91" t="s">
        <v>647</v>
      </c>
      <c r="C965" s="91" t="s">
        <v>651</v>
      </c>
      <c r="D965" s="91" t="s">
        <v>94</v>
      </c>
      <c r="E965" s="92">
        <v>44279</v>
      </c>
      <c r="F965" s="92">
        <v>43510</v>
      </c>
      <c r="G965" s="92">
        <v>44048</v>
      </c>
      <c r="H965" s="58"/>
      <c r="I965" s="94">
        <v>44306.430474537039</v>
      </c>
      <c r="J965" s="93">
        <v>1949780.62</v>
      </c>
      <c r="K965" s="93">
        <v>2293859.5499999998</v>
      </c>
      <c r="L965" s="93">
        <v>1949780.62</v>
      </c>
      <c r="M965" s="93">
        <v>344078.93</v>
      </c>
    </row>
    <row r="966" spans="1:13" x14ac:dyDescent="0.3">
      <c r="A966" s="91" t="s">
        <v>993</v>
      </c>
      <c r="B966" s="91" t="s">
        <v>994</v>
      </c>
      <c r="C966" s="91" t="s">
        <v>999</v>
      </c>
      <c r="D966" s="91" t="s">
        <v>94</v>
      </c>
      <c r="E966" s="92">
        <v>44428</v>
      </c>
      <c r="F966" s="92">
        <v>42892</v>
      </c>
      <c r="G966" s="92">
        <v>43696</v>
      </c>
      <c r="H966" s="58"/>
      <c r="I966" s="94">
        <v>44428.550416666665</v>
      </c>
      <c r="J966" s="93">
        <v>1949999.88</v>
      </c>
      <c r="K966" s="93">
        <v>2294117.5099999998</v>
      </c>
      <c r="L966" s="93">
        <v>1949999.88</v>
      </c>
      <c r="M966" s="93">
        <v>344117.63</v>
      </c>
    </row>
    <row r="967" spans="1:13" x14ac:dyDescent="0.3">
      <c r="A967" s="91" t="s">
        <v>1151</v>
      </c>
      <c r="B967" s="91" t="s">
        <v>1173</v>
      </c>
      <c r="C967" s="91" t="s">
        <v>1330</v>
      </c>
      <c r="D967" s="91" t="s">
        <v>94</v>
      </c>
      <c r="E967" s="92">
        <v>45113</v>
      </c>
      <c r="F967" s="92">
        <v>44638</v>
      </c>
      <c r="G967" s="92">
        <v>45106</v>
      </c>
      <c r="H967" s="58"/>
      <c r="I967" s="94">
        <v>45117.348344907405</v>
      </c>
      <c r="J967" s="93">
        <v>2193705.13</v>
      </c>
      <c r="K967" s="93">
        <v>2309163.29</v>
      </c>
      <c r="L967" s="93">
        <v>1962788.8</v>
      </c>
      <c r="M967" s="93">
        <v>115458.16</v>
      </c>
    </row>
    <row r="968" spans="1:13" x14ac:dyDescent="0.3">
      <c r="A968" s="91" t="s">
        <v>474</v>
      </c>
      <c r="B968" s="91" t="s">
        <v>475</v>
      </c>
      <c r="C968" s="91" t="s">
        <v>482</v>
      </c>
      <c r="D968" s="91" t="s">
        <v>94</v>
      </c>
      <c r="E968" s="92">
        <v>42972</v>
      </c>
      <c r="F968" s="92">
        <v>42612</v>
      </c>
      <c r="G968" s="92">
        <v>42744</v>
      </c>
      <c r="H968" s="58"/>
      <c r="I968" s="94">
        <v>43199.819560185184</v>
      </c>
      <c r="J968" s="93">
        <v>2331840.5</v>
      </c>
      <c r="K968" s="93">
        <v>2331840.5</v>
      </c>
      <c r="L968" s="93">
        <v>1982064.42</v>
      </c>
      <c r="M968" s="93">
        <v>0</v>
      </c>
    </row>
    <row r="969" spans="1:13" x14ac:dyDescent="0.3">
      <c r="A969" s="91" t="s">
        <v>1151</v>
      </c>
      <c r="B969" s="91" t="s">
        <v>1173</v>
      </c>
      <c r="C969" s="91" t="s">
        <v>1209</v>
      </c>
      <c r="D969" s="91" t="s">
        <v>94</v>
      </c>
      <c r="E969" s="92">
        <v>45114</v>
      </c>
      <c r="F969" s="92">
        <v>44208</v>
      </c>
      <c r="G969" s="92">
        <v>44208</v>
      </c>
      <c r="H969" s="58"/>
      <c r="I969" s="94">
        <v>45114.383136574077</v>
      </c>
      <c r="J969" s="93">
        <v>2216430.81</v>
      </c>
      <c r="K969" s="93">
        <v>2333085.06</v>
      </c>
      <c r="L969" s="93">
        <v>1983122.3</v>
      </c>
      <c r="M969" s="93">
        <v>116654.25</v>
      </c>
    </row>
    <row r="970" spans="1:13" x14ac:dyDescent="0.3">
      <c r="A970" s="91" t="s">
        <v>1151</v>
      </c>
      <c r="B970" s="91" t="s">
        <v>1173</v>
      </c>
      <c r="C970" s="91" t="s">
        <v>1338</v>
      </c>
      <c r="D970" s="91" t="s">
        <v>94</v>
      </c>
      <c r="E970" s="92">
        <v>45124</v>
      </c>
      <c r="F970" s="92">
        <v>44208</v>
      </c>
      <c r="G970" s="92">
        <v>45104</v>
      </c>
      <c r="H970" s="58"/>
      <c r="I970" s="94">
        <v>45124.374780092592</v>
      </c>
      <c r="J970" s="93">
        <v>2216805.42</v>
      </c>
      <c r="K970" s="93">
        <v>2333479.39</v>
      </c>
      <c r="L970" s="93">
        <v>1983457.48</v>
      </c>
      <c r="M970" s="93">
        <v>116673.97</v>
      </c>
    </row>
    <row r="971" spans="1:13" x14ac:dyDescent="0.3">
      <c r="A971" s="91" t="s">
        <v>1151</v>
      </c>
      <c r="B971" s="91" t="s">
        <v>1173</v>
      </c>
      <c r="C971" s="91" t="s">
        <v>1258</v>
      </c>
      <c r="D971" s="91" t="s">
        <v>94</v>
      </c>
      <c r="E971" s="92">
        <v>44266</v>
      </c>
      <c r="F971" s="92">
        <v>43202</v>
      </c>
      <c r="G971" s="92">
        <v>43676</v>
      </c>
      <c r="H971" s="58"/>
      <c r="I971" s="94">
        <v>44266.352997685186</v>
      </c>
      <c r="J971" s="93">
        <v>2220447.25</v>
      </c>
      <c r="K971" s="93">
        <v>2337312.9</v>
      </c>
      <c r="L971" s="93">
        <v>1986715.97</v>
      </c>
      <c r="M971" s="93">
        <v>116865.65</v>
      </c>
    </row>
    <row r="972" spans="1:13" x14ac:dyDescent="0.3">
      <c r="A972" s="91" t="s">
        <v>1278</v>
      </c>
      <c r="B972" s="91" t="s">
        <v>1283</v>
      </c>
      <c r="C972" s="91" t="s">
        <v>1284</v>
      </c>
      <c r="D972" s="91" t="s">
        <v>94</v>
      </c>
      <c r="E972" s="92">
        <v>43594</v>
      </c>
      <c r="F972" s="92">
        <v>42346</v>
      </c>
      <c r="G972" s="92">
        <v>43585</v>
      </c>
      <c r="H972" s="58"/>
      <c r="I972" s="94">
        <v>43594.633981481478</v>
      </c>
      <c r="J972" s="93">
        <v>1987970.63</v>
      </c>
      <c r="K972" s="93">
        <v>2338788.98</v>
      </c>
      <c r="L972" s="93">
        <v>1987970.63</v>
      </c>
      <c r="M972" s="93">
        <v>350818.35</v>
      </c>
    </row>
    <row r="973" spans="1:13" x14ac:dyDescent="0.3">
      <c r="A973" s="91" t="s">
        <v>280</v>
      </c>
      <c r="B973" s="91" t="s">
        <v>281</v>
      </c>
      <c r="C973" s="91" t="s">
        <v>352</v>
      </c>
      <c r="D973" s="91" t="s">
        <v>94</v>
      </c>
      <c r="E973" s="58"/>
      <c r="F973" s="92">
        <v>42703</v>
      </c>
      <c r="G973" s="92">
        <v>43592</v>
      </c>
      <c r="H973" s="58"/>
      <c r="I973" s="83"/>
      <c r="J973" s="93">
        <v>2223128.12</v>
      </c>
      <c r="K973" s="93">
        <v>2340134.86</v>
      </c>
      <c r="L973" s="93">
        <v>1989114.63</v>
      </c>
      <c r="M973" s="93">
        <v>117006.74</v>
      </c>
    </row>
    <row r="974" spans="1:13" x14ac:dyDescent="0.3">
      <c r="A974" s="91" t="s">
        <v>474</v>
      </c>
      <c r="B974" s="91" t="s">
        <v>497</v>
      </c>
      <c r="C974" s="91" t="s">
        <v>499</v>
      </c>
      <c r="D974" s="91" t="s">
        <v>94</v>
      </c>
      <c r="E974" s="58"/>
      <c r="F974" s="92">
        <v>42618</v>
      </c>
      <c r="G974" s="92">
        <v>42746</v>
      </c>
      <c r="H974" s="58"/>
      <c r="I974" s="83"/>
      <c r="J974" s="93">
        <v>2350876.5</v>
      </c>
      <c r="K974" s="93">
        <v>2350876.5</v>
      </c>
      <c r="L974" s="93">
        <v>1998245.02</v>
      </c>
      <c r="M974" s="93">
        <v>0</v>
      </c>
    </row>
    <row r="975" spans="1:13" x14ac:dyDescent="0.3">
      <c r="A975" s="91" t="s">
        <v>280</v>
      </c>
      <c r="B975" s="91" t="s">
        <v>281</v>
      </c>
      <c r="C975" s="91" t="s">
        <v>283</v>
      </c>
      <c r="D975" s="91" t="s">
        <v>94</v>
      </c>
      <c r="E975" s="92">
        <v>45222</v>
      </c>
      <c r="F975" s="92">
        <v>44406</v>
      </c>
      <c r="G975" s="92">
        <v>44923</v>
      </c>
      <c r="H975" s="58"/>
      <c r="I975" s="94">
        <v>45222.414918981478</v>
      </c>
      <c r="J975" s="93">
        <v>2233600</v>
      </c>
      <c r="K975" s="93">
        <v>2351157.89</v>
      </c>
      <c r="L975" s="93">
        <v>1998484.2</v>
      </c>
      <c r="M975" s="93">
        <v>117557.89</v>
      </c>
    </row>
    <row r="976" spans="1:13" x14ac:dyDescent="0.3">
      <c r="A976" s="91" t="s">
        <v>993</v>
      </c>
      <c r="B976" s="91" t="s">
        <v>1011</v>
      </c>
      <c r="C976" s="91" t="s">
        <v>1069</v>
      </c>
      <c r="D976" s="91" t="s">
        <v>94</v>
      </c>
      <c r="E976" s="58"/>
      <c r="F976" s="92">
        <v>42562</v>
      </c>
      <c r="G976" s="92">
        <v>43615</v>
      </c>
      <c r="H976" s="58"/>
      <c r="I976" s="83"/>
      <c r="J976" s="93">
        <v>2237300.9</v>
      </c>
      <c r="K976" s="93">
        <v>2355053.58</v>
      </c>
      <c r="L976" s="93">
        <v>2001795.54</v>
      </c>
      <c r="M976" s="93">
        <v>117752.68</v>
      </c>
    </row>
    <row r="977" spans="1:13" x14ac:dyDescent="0.3">
      <c r="A977" s="91" t="s">
        <v>1151</v>
      </c>
      <c r="B977" s="91" t="s">
        <v>1173</v>
      </c>
      <c r="C977" s="91" t="s">
        <v>1178</v>
      </c>
      <c r="D977" s="91" t="s">
        <v>94</v>
      </c>
      <c r="E977" s="92">
        <v>44980</v>
      </c>
      <c r="F977" s="92">
        <v>43087</v>
      </c>
      <c r="G977" s="92">
        <v>43682</v>
      </c>
      <c r="H977" s="58"/>
      <c r="I977" s="94">
        <v>44980.402615740742</v>
      </c>
      <c r="J977" s="93">
        <v>2264173.4700000002</v>
      </c>
      <c r="K977" s="93">
        <v>2383340.5</v>
      </c>
      <c r="L977" s="93">
        <v>2025839.42</v>
      </c>
      <c r="M977" s="93">
        <v>119167.03</v>
      </c>
    </row>
    <row r="978" spans="1:13" x14ac:dyDescent="0.3">
      <c r="A978" s="91" t="s">
        <v>1151</v>
      </c>
      <c r="B978" s="91" t="s">
        <v>1152</v>
      </c>
      <c r="C978" s="91" t="s">
        <v>1321</v>
      </c>
      <c r="D978" s="91" t="s">
        <v>94</v>
      </c>
      <c r="E978" s="92">
        <v>45148</v>
      </c>
      <c r="F978" s="92">
        <v>43846</v>
      </c>
      <c r="G978" s="92">
        <v>45100</v>
      </c>
      <c r="H978" s="58"/>
      <c r="I978" s="94">
        <v>45177.517743055556</v>
      </c>
      <c r="J978" s="93">
        <v>2026997.54</v>
      </c>
      <c r="K978" s="93">
        <v>2384702.9900000002</v>
      </c>
      <c r="L978" s="93">
        <v>2026997.54</v>
      </c>
      <c r="M978" s="93">
        <v>357705.45</v>
      </c>
    </row>
    <row r="979" spans="1:13" x14ac:dyDescent="0.3">
      <c r="A979" s="91" t="s">
        <v>647</v>
      </c>
      <c r="B979" s="91" t="s">
        <v>647</v>
      </c>
      <c r="C979" s="91" t="s">
        <v>674</v>
      </c>
      <c r="D979" s="91" t="s">
        <v>94</v>
      </c>
      <c r="E979" s="92">
        <v>44574</v>
      </c>
      <c r="F979" s="92">
        <v>44284</v>
      </c>
      <c r="G979" s="92">
        <v>44284</v>
      </c>
      <c r="H979" s="58"/>
      <c r="I979" s="94">
        <v>44574.418356481481</v>
      </c>
      <c r="J979" s="93">
        <v>2034397.44</v>
      </c>
      <c r="K979" s="93">
        <v>2393408.75</v>
      </c>
      <c r="L979" s="93">
        <v>2034397.44</v>
      </c>
      <c r="M979" s="93">
        <v>359011.31</v>
      </c>
    </row>
    <row r="980" spans="1:13" x14ac:dyDescent="0.3">
      <c r="A980" s="91" t="s">
        <v>1151</v>
      </c>
      <c r="B980" s="91" t="s">
        <v>1173</v>
      </c>
      <c r="C980" s="91" t="s">
        <v>1368</v>
      </c>
      <c r="D980" s="91" t="s">
        <v>94</v>
      </c>
      <c r="E980" s="92">
        <v>45035</v>
      </c>
      <c r="F980" s="92">
        <v>43073</v>
      </c>
      <c r="G980" s="92">
        <v>45225</v>
      </c>
      <c r="H980" s="58"/>
      <c r="I980" s="94">
        <v>45230.484884259262</v>
      </c>
      <c r="J980" s="93">
        <v>2280000</v>
      </c>
      <c r="K980" s="93">
        <v>2400000</v>
      </c>
      <c r="L980" s="93">
        <v>2040000</v>
      </c>
      <c r="M980" s="93">
        <v>120000</v>
      </c>
    </row>
    <row r="981" spans="1:13" x14ac:dyDescent="0.3">
      <c r="A981" s="91" t="s">
        <v>447</v>
      </c>
      <c r="B981" s="91" t="s">
        <v>448</v>
      </c>
      <c r="C981" s="91" t="s">
        <v>466</v>
      </c>
      <c r="D981" s="91" t="s">
        <v>94</v>
      </c>
      <c r="E981" s="92">
        <v>44610</v>
      </c>
      <c r="F981" s="92">
        <v>42683</v>
      </c>
      <c r="G981" s="92">
        <v>44424</v>
      </c>
      <c r="H981" s="58"/>
      <c r="I981" s="94">
        <v>44622.56753472222</v>
      </c>
      <c r="J981" s="93">
        <v>2160407.25</v>
      </c>
      <c r="K981" s="93">
        <v>2400452.5</v>
      </c>
      <c r="L981" s="93">
        <v>2040384.62</v>
      </c>
      <c r="M981" s="93">
        <v>240045.25</v>
      </c>
    </row>
    <row r="982" spans="1:13" x14ac:dyDescent="0.3">
      <c r="A982" s="91" t="s">
        <v>280</v>
      </c>
      <c r="B982" s="91" t="s">
        <v>281</v>
      </c>
      <c r="C982" s="91" t="s">
        <v>322</v>
      </c>
      <c r="D982" s="91" t="s">
        <v>94</v>
      </c>
      <c r="E982" s="92">
        <v>45070</v>
      </c>
      <c r="F982" s="92">
        <v>42688</v>
      </c>
      <c r="G982" s="92">
        <v>43584</v>
      </c>
      <c r="H982" s="58"/>
      <c r="I982" s="94">
        <v>45070.363912037035</v>
      </c>
      <c r="J982" s="93">
        <v>2315102.5699999998</v>
      </c>
      <c r="K982" s="93">
        <v>2436950.0699999998</v>
      </c>
      <c r="L982" s="93">
        <v>2071407.58</v>
      </c>
      <c r="M982" s="93">
        <v>121847.5</v>
      </c>
    </row>
    <row r="983" spans="1:13" x14ac:dyDescent="0.3">
      <c r="A983" s="91" t="s">
        <v>92</v>
      </c>
      <c r="B983" s="91" t="s">
        <v>92</v>
      </c>
      <c r="C983" s="91" t="s">
        <v>179</v>
      </c>
      <c r="D983" s="91" t="s">
        <v>94</v>
      </c>
      <c r="E983" s="92">
        <v>44806</v>
      </c>
      <c r="F983" s="92">
        <v>43640</v>
      </c>
      <c r="G983" s="92">
        <v>44582</v>
      </c>
      <c r="H983" s="58"/>
      <c r="I983" s="94">
        <v>44838.316157407404</v>
      </c>
      <c r="J983" s="93">
        <v>2076030.6</v>
      </c>
      <c r="K983" s="93">
        <v>2442388.94</v>
      </c>
      <c r="L983" s="93">
        <v>2076030.6</v>
      </c>
      <c r="M983" s="93">
        <v>366358.34</v>
      </c>
    </row>
    <row r="984" spans="1:13" x14ac:dyDescent="0.3">
      <c r="A984" s="91" t="s">
        <v>280</v>
      </c>
      <c r="B984" s="91" t="s">
        <v>281</v>
      </c>
      <c r="C984" s="91" t="s">
        <v>354</v>
      </c>
      <c r="D984" s="91" t="s">
        <v>94</v>
      </c>
      <c r="E984" s="58"/>
      <c r="F984" s="92">
        <v>42688</v>
      </c>
      <c r="G984" s="92">
        <v>43580</v>
      </c>
      <c r="H984" s="58"/>
      <c r="I984" s="83"/>
      <c r="J984" s="93">
        <v>2323244.9500000002</v>
      </c>
      <c r="K984" s="93">
        <v>2445521</v>
      </c>
      <c r="L984" s="93">
        <v>2078692.85</v>
      </c>
      <c r="M984" s="93">
        <v>122276.05</v>
      </c>
    </row>
    <row r="985" spans="1:13" x14ac:dyDescent="0.3">
      <c r="A985" s="91" t="s">
        <v>92</v>
      </c>
      <c r="B985" s="91" t="s">
        <v>92</v>
      </c>
      <c r="C985" s="91" t="s">
        <v>103</v>
      </c>
      <c r="D985" s="91" t="s">
        <v>94</v>
      </c>
      <c r="E985" s="92">
        <v>44987</v>
      </c>
      <c r="F985" s="92">
        <v>44488</v>
      </c>
      <c r="G985" s="92">
        <v>44889</v>
      </c>
      <c r="H985" s="58"/>
      <c r="I985" s="94">
        <v>44991.514652777776</v>
      </c>
      <c r="J985" s="93">
        <v>2097054.43</v>
      </c>
      <c r="K985" s="93">
        <v>2467122.86</v>
      </c>
      <c r="L985" s="93">
        <v>2097054.43</v>
      </c>
      <c r="M985" s="93">
        <v>370068.43</v>
      </c>
    </row>
    <row r="986" spans="1:13" x14ac:dyDescent="0.3">
      <c r="A986" s="91" t="s">
        <v>474</v>
      </c>
      <c r="B986" s="91" t="s">
        <v>497</v>
      </c>
      <c r="C986" s="91" t="s">
        <v>521</v>
      </c>
      <c r="D986" s="91" t="s">
        <v>94</v>
      </c>
      <c r="E986" s="92">
        <v>42972</v>
      </c>
      <c r="F986" s="92">
        <v>42353</v>
      </c>
      <c r="G986" s="92">
        <v>42384</v>
      </c>
      <c r="H986" s="58"/>
      <c r="I986" s="94">
        <v>43558.415555555555</v>
      </c>
      <c r="J986" s="93">
        <v>2494100</v>
      </c>
      <c r="K986" s="93">
        <v>2494100</v>
      </c>
      <c r="L986" s="93">
        <v>2119985</v>
      </c>
      <c r="M986" s="93">
        <v>0</v>
      </c>
    </row>
    <row r="987" spans="1:13" x14ac:dyDescent="0.3">
      <c r="A987" s="91" t="s">
        <v>92</v>
      </c>
      <c r="B987" s="91" t="s">
        <v>92</v>
      </c>
      <c r="C987" s="91" t="s">
        <v>244</v>
      </c>
      <c r="D987" s="91" t="s">
        <v>94</v>
      </c>
      <c r="E987" s="58"/>
      <c r="F987" s="92">
        <v>42837</v>
      </c>
      <c r="G987" s="92">
        <v>43614</v>
      </c>
      <c r="H987" s="58"/>
      <c r="I987" s="83"/>
      <c r="J987" s="93">
        <v>2120414.5099999998</v>
      </c>
      <c r="K987" s="93">
        <v>2494605.2999999998</v>
      </c>
      <c r="L987" s="93">
        <v>2120414.5099999998</v>
      </c>
      <c r="M987" s="93">
        <v>374190.79</v>
      </c>
    </row>
    <row r="988" spans="1:13" x14ac:dyDescent="0.3">
      <c r="A988" s="91" t="s">
        <v>92</v>
      </c>
      <c r="B988" s="91" t="s">
        <v>92</v>
      </c>
      <c r="C988" s="91" t="s">
        <v>177</v>
      </c>
      <c r="D988" s="91" t="s">
        <v>94</v>
      </c>
      <c r="E988" s="92">
        <v>45138</v>
      </c>
      <c r="F988" s="92">
        <v>43385</v>
      </c>
      <c r="G988" s="92">
        <v>43745</v>
      </c>
      <c r="H988" s="58"/>
      <c r="I988" s="94">
        <v>45146.55741898148</v>
      </c>
      <c r="J988" s="93">
        <v>2130969.5499999998</v>
      </c>
      <c r="K988" s="93">
        <v>2507023</v>
      </c>
      <c r="L988" s="93">
        <v>2130969.5499999998</v>
      </c>
      <c r="M988" s="93">
        <v>376053.45</v>
      </c>
    </row>
    <row r="989" spans="1:13" x14ac:dyDescent="0.3">
      <c r="A989" s="91" t="s">
        <v>544</v>
      </c>
      <c r="B989" s="91" t="s">
        <v>545</v>
      </c>
      <c r="C989" s="91" t="s">
        <v>559</v>
      </c>
      <c r="D989" s="91" t="s">
        <v>94</v>
      </c>
      <c r="E989" s="92">
        <v>44566</v>
      </c>
      <c r="F989" s="92">
        <v>43811</v>
      </c>
      <c r="G989" s="92">
        <v>43811</v>
      </c>
      <c r="H989" s="58"/>
      <c r="I989" s="94">
        <v>44630.58121527778</v>
      </c>
      <c r="J989" s="93">
        <v>2382137.69</v>
      </c>
      <c r="K989" s="93">
        <v>2507513.36</v>
      </c>
      <c r="L989" s="93">
        <v>2131386.35</v>
      </c>
      <c r="M989" s="93">
        <v>125375.67</v>
      </c>
    </row>
    <row r="990" spans="1:13" x14ac:dyDescent="0.3">
      <c r="A990" s="91" t="s">
        <v>280</v>
      </c>
      <c r="B990" s="91" t="s">
        <v>281</v>
      </c>
      <c r="C990" s="91" t="s">
        <v>380</v>
      </c>
      <c r="D990" s="91" t="s">
        <v>94</v>
      </c>
      <c r="E990" s="92">
        <v>43584</v>
      </c>
      <c r="F990" s="92">
        <v>42704</v>
      </c>
      <c r="G990" s="92">
        <v>43584</v>
      </c>
      <c r="H990" s="58"/>
      <c r="I990" s="94">
        <v>43623.632199074076</v>
      </c>
      <c r="J990" s="93">
        <v>2413887.27</v>
      </c>
      <c r="K990" s="93">
        <v>2540933.9700000002</v>
      </c>
      <c r="L990" s="93">
        <v>2159793.87</v>
      </c>
      <c r="M990" s="93">
        <v>127046.7</v>
      </c>
    </row>
    <row r="991" spans="1:13" x14ac:dyDescent="0.3">
      <c r="A991" s="91" t="s">
        <v>1151</v>
      </c>
      <c r="B991" s="91" t="s">
        <v>1173</v>
      </c>
      <c r="C991" s="91" t="s">
        <v>1233</v>
      </c>
      <c r="D991" s="91" t="s">
        <v>94</v>
      </c>
      <c r="E991" s="92">
        <v>44432</v>
      </c>
      <c r="F991" s="92">
        <v>44193</v>
      </c>
      <c r="G991" s="92">
        <v>44193</v>
      </c>
      <c r="H991" s="58"/>
      <c r="I991" s="94">
        <v>45195.488958333335</v>
      </c>
      <c r="J991" s="93">
        <v>2419578.87</v>
      </c>
      <c r="K991" s="93">
        <v>2546925.13</v>
      </c>
      <c r="L991" s="93">
        <v>2164886.36</v>
      </c>
      <c r="M991" s="93">
        <v>127346.26</v>
      </c>
    </row>
    <row r="992" spans="1:13" x14ac:dyDescent="0.3">
      <c r="A992" s="91" t="s">
        <v>92</v>
      </c>
      <c r="B992" s="91" t="s">
        <v>92</v>
      </c>
      <c r="C992" s="91" t="s">
        <v>212</v>
      </c>
      <c r="D992" s="91" t="s">
        <v>94</v>
      </c>
      <c r="E992" s="92">
        <v>45007</v>
      </c>
      <c r="F992" s="92">
        <v>44643</v>
      </c>
      <c r="G992" s="92">
        <v>44643</v>
      </c>
      <c r="H992" s="58"/>
      <c r="I992" s="94">
        <v>45007.384826388887</v>
      </c>
      <c r="J992" s="93">
        <v>2171614</v>
      </c>
      <c r="K992" s="93">
        <v>2554840</v>
      </c>
      <c r="L992" s="93">
        <v>2171614</v>
      </c>
      <c r="M992" s="93">
        <v>383226</v>
      </c>
    </row>
    <row r="993" spans="1:13" x14ac:dyDescent="0.3">
      <c r="A993" s="91" t="s">
        <v>1151</v>
      </c>
      <c r="B993" s="91" t="s">
        <v>1173</v>
      </c>
      <c r="C993" s="91" t="s">
        <v>1252</v>
      </c>
      <c r="D993" s="91" t="s">
        <v>94</v>
      </c>
      <c r="E993" s="92">
        <v>44424</v>
      </c>
      <c r="F993" s="92">
        <v>43220</v>
      </c>
      <c r="G993" s="92">
        <v>43670</v>
      </c>
      <c r="H993" s="58"/>
      <c r="I993" s="94">
        <v>44424.49322916667</v>
      </c>
      <c r="J993" s="93">
        <v>2427885.5299999998</v>
      </c>
      <c r="K993" s="93">
        <v>2555668.98</v>
      </c>
      <c r="L993" s="93">
        <v>2172318.63</v>
      </c>
      <c r="M993" s="93">
        <v>127783.45</v>
      </c>
    </row>
    <row r="994" spans="1:13" x14ac:dyDescent="0.3">
      <c r="A994" s="91" t="s">
        <v>993</v>
      </c>
      <c r="B994" s="91" t="s">
        <v>994</v>
      </c>
      <c r="C994" s="91" t="s">
        <v>1010</v>
      </c>
      <c r="D994" s="91" t="s">
        <v>94</v>
      </c>
      <c r="E994" s="92">
        <v>43754</v>
      </c>
      <c r="F994" s="92">
        <v>42816</v>
      </c>
      <c r="G994" s="92">
        <v>43585</v>
      </c>
      <c r="H994" s="58"/>
      <c r="I994" s="94">
        <v>43927.747060185182</v>
      </c>
      <c r="J994" s="93">
        <v>2178671.14</v>
      </c>
      <c r="K994" s="93">
        <v>2563142.52</v>
      </c>
      <c r="L994" s="93">
        <v>2178671.14</v>
      </c>
      <c r="M994" s="93">
        <v>384471.38</v>
      </c>
    </row>
    <row r="995" spans="1:13" x14ac:dyDescent="0.3">
      <c r="A995" s="91" t="s">
        <v>1151</v>
      </c>
      <c r="B995" s="91" t="s">
        <v>1173</v>
      </c>
      <c r="C995" s="91" t="s">
        <v>1264</v>
      </c>
      <c r="D995" s="91" t="s">
        <v>94</v>
      </c>
      <c r="E995" s="92">
        <v>45175</v>
      </c>
      <c r="F995" s="92">
        <v>44159</v>
      </c>
      <c r="G995" s="92">
        <v>44159</v>
      </c>
      <c r="H995" s="58"/>
      <c r="I995" s="94">
        <v>45175.398692129631</v>
      </c>
      <c r="J995" s="93">
        <v>2436968.1800000002</v>
      </c>
      <c r="K995" s="93">
        <v>2565229.66</v>
      </c>
      <c r="L995" s="93">
        <v>2180445.21</v>
      </c>
      <c r="M995" s="93">
        <v>128261.48</v>
      </c>
    </row>
    <row r="996" spans="1:13" x14ac:dyDescent="0.3">
      <c r="A996" s="91" t="s">
        <v>1278</v>
      </c>
      <c r="B996" s="91" t="s">
        <v>1283</v>
      </c>
      <c r="C996" s="91" t="s">
        <v>1285</v>
      </c>
      <c r="D996" s="91" t="s">
        <v>94</v>
      </c>
      <c r="E996" s="92">
        <v>44981</v>
      </c>
      <c r="F996" s="92">
        <v>43501</v>
      </c>
      <c r="G996" s="92">
        <v>44223</v>
      </c>
      <c r="H996" s="58"/>
      <c r="I996" s="94">
        <v>45195.546516203707</v>
      </c>
      <c r="J996" s="93">
        <v>2213768.61</v>
      </c>
      <c r="K996" s="93">
        <v>2604433.66</v>
      </c>
      <c r="L996" s="93">
        <v>2213768.61</v>
      </c>
      <c r="M996" s="93">
        <v>390665.05</v>
      </c>
    </row>
    <row r="997" spans="1:13" x14ac:dyDescent="0.3">
      <c r="A997" s="91" t="s">
        <v>773</v>
      </c>
      <c r="B997" s="91" t="s">
        <v>773</v>
      </c>
      <c r="C997" s="91" t="s">
        <v>789</v>
      </c>
      <c r="D997" s="91" t="s">
        <v>94</v>
      </c>
      <c r="E997" s="92">
        <v>45013</v>
      </c>
      <c r="F997" s="92">
        <v>43965</v>
      </c>
      <c r="G997" s="92">
        <v>44364</v>
      </c>
      <c r="H997" s="58"/>
      <c r="I997" s="94">
        <v>45013.374409722222</v>
      </c>
      <c r="J997" s="93">
        <v>2227815.2999999998</v>
      </c>
      <c r="K997" s="93">
        <v>2620959.1800000002</v>
      </c>
      <c r="L997" s="93">
        <v>2227815.2999999998</v>
      </c>
      <c r="M997" s="93">
        <v>393143.88</v>
      </c>
    </row>
    <row r="998" spans="1:13" x14ac:dyDescent="0.3">
      <c r="A998" s="91" t="s">
        <v>280</v>
      </c>
      <c r="B998" s="91" t="s">
        <v>281</v>
      </c>
      <c r="C998" s="91" t="s">
        <v>403</v>
      </c>
      <c r="D998" s="91" t="s">
        <v>94</v>
      </c>
      <c r="E998" s="58"/>
      <c r="F998" s="92">
        <v>42695</v>
      </c>
      <c r="G998" s="92">
        <v>43570</v>
      </c>
      <c r="H998" s="58"/>
      <c r="I998" s="83"/>
      <c r="J998" s="93">
        <v>2499725.65</v>
      </c>
      <c r="K998" s="93">
        <v>2631290.16</v>
      </c>
      <c r="L998" s="93">
        <v>2236596.63</v>
      </c>
      <c r="M998" s="93">
        <v>131564.51</v>
      </c>
    </row>
    <row r="999" spans="1:13" x14ac:dyDescent="0.3">
      <c r="A999" s="91" t="s">
        <v>92</v>
      </c>
      <c r="B999" s="91" t="s">
        <v>92</v>
      </c>
      <c r="C999" s="91" t="s">
        <v>207</v>
      </c>
      <c r="D999" s="91" t="s">
        <v>94</v>
      </c>
      <c r="E999" s="92">
        <v>44963</v>
      </c>
      <c r="F999" s="92">
        <v>44488</v>
      </c>
      <c r="G999" s="92">
        <v>44488</v>
      </c>
      <c r="H999" s="58"/>
      <c r="I999" s="94">
        <v>44963.567430555559</v>
      </c>
      <c r="J999" s="93">
        <v>2241439.09</v>
      </c>
      <c r="K999" s="93">
        <v>2636987.16</v>
      </c>
      <c r="L999" s="93">
        <v>2241439.09</v>
      </c>
      <c r="M999" s="93">
        <v>395548.07</v>
      </c>
    </row>
    <row r="1000" spans="1:13" x14ac:dyDescent="0.3">
      <c r="A1000" s="91" t="s">
        <v>993</v>
      </c>
      <c r="B1000" s="91" t="s">
        <v>1011</v>
      </c>
      <c r="C1000" s="91" t="s">
        <v>1081</v>
      </c>
      <c r="D1000" s="91" t="s">
        <v>94</v>
      </c>
      <c r="E1000" s="92">
        <v>44774</v>
      </c>
      <c r="F1000" s="92">
        <v>43432</v>
      </c>
      <c r="G1000" s="92">
        <v>43685</v>
      </c>
      <c r="H1000" s="58"/>
      <c r="I1000" s="94">
        <v>45006.577280092592</v>
      </c>
      <c r="J1000" s="93">
        <v>2514922.98</v>
      </c>
      <c r="K1000" s="93">
        <v>2647287.35</v>
      </c>
      <c r="L1000" s="93">
        <v>2250194.2400000002</v>
      </c>
      <c r="M1000" s="93">
        <v>132364.37</v>
      </c>
    </row>
    <row r="1001" spans="1:13" x14ac:dyDescent="0.3">
      <c r="A1001" s="91" t="s">
        <v>1151</v>
      </c>
      <c r="B1001" s="91" t="s">
        <v>1173</v>
      </c>
      <c r="C1001" s="91" t="s">
        <v>1174</v>
      </c>
      <c r="D1001" s="91" t="s">
        <v>94</v>
      </c>
      <c r="E1001" s="92">
        <v>44081</v>
      </c>
      <c r="F1001" s="92">
        <v>43091</v>
      </c>
      <c r="G1001" s="92">
        <v>44049</v>
      </c>
      <c r="H1001" s="58"/>
      <c r="I1001" s="94">
        <v>45083.425462962965</v>
      </c>
      <c r="J1001" s="93">
        <v>2523751.48</v>
      </c>
      <c r="K1001" s="93">
        <v>2656580.5</v>
      </c>
      <c r="L1001" s="93">
        <v>2258093.42</v>
      </c>
      <c r="M1001" s="93">
        <v>132829.01999999999</v>
      </c>
    </row>
    <row r="1002" spans="1:13" x14ac:dyDescent="0.3">
      <c r="A1002" s="91" t="s">
        <v>474</v>
      </c>
      <c r="B1002" s="91" t="s">
        <v>475</v>
      </c>
      <c r="C1002" s="91" t="s">
        <v>485</v>
      </c>
      <c r="D1002" s="91" t="s">
        <v>94</v>
      </c>
      <c r="E1002" s="92">
        <v>42983</v>
      </c>
      <c r="F1002" s="92">
        <v>42612</v>
      </c>
      <c r="G1002" s="92">
        <v>42748</v>
      </c>
      <c r="H1002" s="58"/>
      <c r="I1002" s="94">
        <v>43199.819571759261</v>
      </c>
      <c r="J1002" s="93">
        <v>2658192.1800000002</v>
      </c>
      <c r="K1002" s="93">
        <v>2658192.1800000002</v>
      </c>
      <c r="L1002" s="93">
        <v>2259463.35</v>
      </c>
      <c r="M1002" s="93">
        <v>0</v>
      </c>
    </row>
    <row r="1003" spans="1:13" x14ac:dyDescent="0.3">
      <c r="A1003" s="91" t="s">
        <v>280</v>
      </c>
      <c r="B1003" s="91" t="s">
        <v>281</v>
      </c>
      <c r="C1003" s="91" t="s">
        <v>324</v>
      </c>
      <c r="D1003" s="91" t="s">
        <v>94</v>
      </c>
      <c r="E1003" s="58"/>
      <c r="F1003" s="92">
        <v>42689</v>
      </c>
      <c r="G1003" s="92">
        <v>43550</v>
      </c>
      <c r="H1003" s="58"/>
      <c r="I1003" s="83"/>
      <c r="J1003" s="93">
        <v>2525462.1800000002</v>
      </c>
      <c r="K1003" s="93">
        <v>2658381.2400000002</v>
      </c>
      <c r="L1003" s="93">
        <v>2259624.0499999998</v>
      </c>
      <c r="M1003" s="93">
        <v>132919.06</v>
      </c>
    </row>
    <row r="1004" spans="1:13" x14ac:dyDescent="0.3">
      <c r="A1004" s="91" t="s">
        <v>474</v>
      </c>
      <c r="B1004" s="91" t="s">
        <v>497</v>
      </c>
      <c r="C1004" s="91" t="s">
        <v>506</v>
      </c>
      <c r="D1004" s="91" t="s">
        <v>94</v>
      </c>
      <c r="E1004" s="92">
        <v>42972</v>
      </c>
      <c r="F1004" s="92">
        <v>42348</v>
      </c>
      <c r="G1004" s="92">
        <v>42410</v>
      </c>
      <c r="H1004" s="58"/>
      <c r="I1004" s="94">
        <v>43199.818981481483</v>
      </c>
      <c r="J1004" s="93">
        <v>2660300</v>
      </c>
      <c r="K1004" s="93">
        <v>2660300</v>
      </c>
      <c r="L1004" s="93">
        <v>2261255</v>
      </c>
      <c r="M1004" s="93">
        <v>0</v>
      </c>
    </row>
    <row r="1005" spans="1:13" x14ac:dyDescent="0.3">
      <c r="A1005" s="91" t="s">
        <v>280</v>
      </c>
      <c r="B1005" s="91" t="s">
        <v>281</v>
      </c>
      <c r="C1005" s="91" t="s">
        <v>363</v>
      </c>
      <c r="D1005" s="91" t="s">
        <v>94</v>
      </c>
      <c r="E1005" s="58"/>
      <c r="F1005" s="92">
        <v>42674</v>
      </c>
      <c r="G1005" s="92">
        <v>43549</v>
      </c>
      <c r="H1005" s="58"/>
      <c r="I1005" s="83"/>
      <c r="J1005" s="93">
        <v>2533420.1</v>
      </c>
      <c r="K1005" s="93">
        <v>2666758</v>
      </c>
      <c r="L1005" s="93">
        <v>2266744.2999999998</v>
      </c>
      <c r="M1005" s="93">
        <v>133337.9</v>
      </c>
    </row>
    <row r="1006" spans="1:13" x14ac:dyDescent="0.3">
      <c r="A1006" s="91" t="s">
        <v>1151</v>
      </c>
      <c r="B1006" s="91" t="s">
        <v>1173</v>
      </c>
      <c r="C1006" s="91" t="s">
        <v>1326</v>
      </c>
      <c r="D1006" s="91" t="s">
        <v>94</v>
      </c>
      <c r="E1006" s="92">
        <v>45110</v>
      </c>
      <c r="F1006" s="92">
        <v>44638</v>
      </c>
      <c r="G1006" s="92">
        <v>45107</v>
      </c>
      <c r="H1006" s="58"/>
      <c r="I1006" s="94">
        <v>45152.534826388888</v>
      </c>
      <c r="J1006" s="93">
        <v>2546357.94</v>
      </c>
      <c r="K1006" s="93">
        <v>2680376.7799999998</v>
      </c>
      <c r="L1006" s="93">
        <v>2278320.2599999998</v>
      </c>
      <c r="M1006" s="93">
        <v>134018.84</v>
      </c>
    </row>
    <row r="1007" spans="1:13" x14ac:dyDescent="0.3">
      <c r="A1007" s="91" t="s">
        <v>92</v>
      </c>
      <c r="B1007" s="91" t="s">
        <v>92</v>
      </c>
      <c r="C1007" s="91" t="s">
        <v>117</v>
      </c>
      <c r="D1007" s="91" t="s">
        <v>94</v>
      </c>
      <c r="E1007" s="92">
        <v>43542</v>
      </c>
      <c r="F1007" s="92">
        <v>42747</v>
      </c>
      <c r="G1007" s="92">
        <v>43542</v>
      </c>
      <c r="H1007" s="58"/>
      <c r="I1007" s="94">
        <v>43542.442789351851</v>
      </c>
      <c r="J1007" s="93">
        <v>2282781.87</v>
      </c>
      <c r="K1007" s="93">
        <v>2685625.73</v>
      </c>
      <c r="L1007" s="93">
        <v>2282781.87</v>
      </c>
      <c r="M1007" s="93">
        <v>402843.86</v>
      </c>
    </row>
    <row r="1008" spans="1:13" x14ac:dyDescent="0.3">
      <c r="A1008" s="91" t="s">
        <v>92</v>
      </c>
      <c r="B1008" s="91" t="s">
        <v>92</v>
      </c>
      <c r="C1008" s="91" t="s">
        <v>232</v>
      </c>
      <c r="D1008" s="91" t="s">
        <v>94</v>
      </c>
      <c r="E1008" s="92">
        <v>45184</v>
      </c>
      <c r="F1008" s="92">
        <v>44578</v>
      </c>
      <c r="G1008" s="92">
        <v>44578</v>
      </c>
      <c r="H1008" s="58"/>
      <c r="I1008" s="94">
        <v>45184.654120370367</v>
      </c>
      <c r="J1008" s="93">
        <v>2289843.77</v>
      </c>
      <c r="K1008" s="93">
        <v>2693933.85</v>
      </c>
      <c r="L1008" s="93">
        <v>2289843.77</v>
      </c>
      <c r="M1008" s="93">
        <v>404090.08</v>
      </c>
    </row>
    <row r="1009" spans="1:13" x14ac:dyDescent="0.3">
      <c r="A1009" s="91" t="s">
        <v>280</v>
      </c>
      <c r="B1009" s="91" t="s">
        <v>281</v>
      </c>
      <c r="C1009" s="91" t="s">
        <v>360</v>
      </c>
      <c r="D1009" s="91" t="s">
        <v>94</v>
      </c>
      <c r="E1009" s="92">
        <v>43675</v>
      </c>
      <c r="F1009" s="92">
        <v>42703</v>
      </c>
      <c r="G1009" s="92">
        <v>43605</v>
      </c>
      <c r="H1009" s="58"/>
      <c r="I1009" s="94">
        <v>43948.490254629629</v>
      </c>
      <c r="J1009" s="93">
        <v>2559992.08</v>
      </c>
      <c r="K1009" s="93">
        <v>2694728.51</v>
      </c>
      <c r="L1009" s="93">
        <v>2290519.23</v>
      </c>
      <c r="M1009" s="93">
        <v>134736.43</v>
      </c>
    </row>
    <row r="1010" spans="1:13" x14ac:dyDescent="0.3">
      <c r="A1010" s="91" t="s">
        <v>993</v>
      </c>
      <c r="B1010" s="91" t="s">
        <v>1011</v>
      </c>
      <c r="C1010" s="91" t="s">
        <v>1021</v>
      </c>
      <c r="D1010" s="91" t="s">
        <v>94</v>
      </c>
      <c r="E1010" s="92">
        <v>43579</v>
      </c>
      <c r="F1010" s="92">
        <v>42485</v>
      </c>
      <c r="G1010" s="92">
        <v>43546</v>
      </c>
      <c r="H1010" s="58"/>
      <c r="I1010" s="94">
        <v>43581.313645833332</v>
      </c>
      <c r="J1010" s="93">
        <v>2290747.42</v>
      </c>
      <c r="K1010" s="93">
        <v>2694996.96</v>
      </c>
      <c r="L1010" s="93">
        <v>2290747.42</v>
      </c>
      <c r="M1010" s="93">
        <v>404249.54</v>
      </c>
    </row>
    <row r="1011" spans="1:13" x14ac:dyDescent="0.3">
      <c r="A1011" s="91" t="s">
        <v>280</v>
      </c>
      <c r="B1011" s="91" t="s">
        <v>281</v>
      </c>
      <c r="C1011" s="91" t="s">
        <v>384</v>
      </c>
      <c r="D1011" s="91" t="s">
        <v>94</v>
      </c>
      <c r="E1011" s="92">
        <v>43592</v>
      </c>
      <c r="F1011" s="92">
        <v>42733</v>
      </c>
      <c r="G1011" s="92">
        <v>43570</v>
      </c>
      <c r="H1011" s="58"/>
      <c r="I1011" s="94">
        <v>45139.471331018518</v>
      </c>
      <c r="J1011" s="93">
        <v>2573115.77</v>
      </c>
      <c r="K1011" s="93">
        <v>2708542.92</v>
      </c>
      <c r="L1011" s="93">
        <v>2302261.48</v>
      </c>
      <c r="M1011" s="93">
        <v>135427.15</v>
      </c>
    </row>
    <row r="1012" spans="1:13" x14ac:dyDescent="0.3">
      <c r="A1012" s="91" t="s">
        <v>544</v>
      </c>
      <c r="B1012" s="91" t="s">
        <v>578</v>
      </c>
      <c r="C1012" s="91" t="s">
        <v>591</v>
      </c>
      <c r="D1012" s="91" t="s">
        <v>94</v>
      </c>
      <c r="E1012" s="92">
        <v>44020</v>
      </c>
      <c r="F1012" s="92">
        <v>43188</v>
      </c>
      <c r="G1012" s="92">
        <v>43630</v>
      </c>
      <c r="H1012" s="58"/>
      <c r="I1012" s="94">
        <v>44266.580590277779</v>
      </c>
      <c r="J1012" s="93">
        <v>2579938.75</v>
      </c>
      <c r="K1012" s="93">
        <v>2715725</v>
      </c>
      <c r="L1012" s="93">
        <v>2308366.25</v>
      </c>
      <c r="M1012" s="93">
        <v>135786.25</v>
      </c>
    </row>
    <row r="1013" spans="1:13" x14ac:dyDescent="0.3">
      <c r="A1013" s="91" t="s">
        <v>92</v>
      </c>
      <c r="B1013" s="91" t="s">
        <v>92</v>
      </c>
      <c r="C1013" s="91" t="s">
        <v>279</v>
      </c>
      <c r="D1013" s="91" t="s">
        <v>94</v>
      </c>
      <c r="E1013" s="58"/>
      <c r="F1013" s="92">
        <v>42752</v>
      </c>
      <c r="G1013" s="92">
        <v>44566</v>
      </c>
      <c r="H1013" s="58"/>
      <c r="I1013" s="94">
        <v>44566.569236111114</v>
      </c>
      <c r="J1013" s="93">
        <v>2315631.0299999998</v>
      </c>
      <c r="K1013" s="93">
        <v>2724271.8</v>
      </c>
      <c r="L1013" s="93">
        <v>2315631.0299999998</v>
      </c>
      <c r="M1013" s="93">
        <v>408640.77</v>
      </c>
    </row>
    <row r="1014" spans="1:13" x14ac:dyDescent="0.3">
      <c r="A1014" s="91" t="s">
        <v>993</v>
      </c>
      <c r="B1014" s="91" t="s">
        <v>994</v>
      </c>
      <c r="C1014" s="91" t="s">
        <v>1317</v>
      </c>
      <c r="D1014" s="91" t="s">
        <v>94</v>
      </c>
      <c r="E1014" s="92">
        <v>45201</v>
      </c>
      <c r="F1014" s="92">
        <v>42909</v>
      </c>
      <c r="G1014" s="92">
        <v>45105</v>
      </c>
      <c r="H1014" s="58"/>
      <c r="I1014" s="94">
        <v>45202.513460648152</v>
      </c>
      <c r="J1014" s="93">
        <v>2332417.58</v>
      </c>
      <c r="K1014" s="93">
        <v>2744020.68</v>
      </c>
      <c r="L1014" s="93">
        <v>2332417.58</v>
      </c>
      <c r="M1014" s="93">
        <v>411603.1</v>
      </c>
    </row>
    <row r="1015" spans="1:13" x14ac:dyDescent="0.3">
      <c r="A1015" s="91" t="s">
        <v>1151</v>
      </c>
      <c r="B1015" s="91" t="s">
        <v>1152</v>
      </c>
      <c r="C1015" s="91" t="s">
        <v>1322</v>
      </c>
      <c r="D1015" s="91" t="s">
        <v>94</v>
      </c>
      <c r="E1015" s="92">
        <v>45114</v>
      </c>
      <c r="F1015" s="92">
        <v>44305</v>
      </c>
      <c r="G1015" s="92">
        <v>45104</v>
      </c>
      <c r="H1015" s="58"/>
      <c r="I1015" s="94">
        <v>45114.345289351855</v>
      </c>
      <c r="J1015" s="93">
        <v>2333586.44</v>
      </c>
      <c r="K1015" s="93">
        <v>2745395.81</v>
      </c>
      <c r="L1015" s="93">
        <v>2333586.44</v>
      </c>
      <c r="M1015" s="93">
        <v>411809.37</v>
      </c>
    </row>
    <row r="1016" spans="1:13" x14ac:dyDescent="0.3">
      <c r="A1016" s="91" t="s">
        <v>280</v>
      </c>
      <c r="B1016" s="91" t="s">
        <v>281</v>
      </c>
      <c r="C1016" s="91" t="s">
        <v>328</v>
      </c>
      <c r="D1016" s="91" t="s">
        <v>94</v>
      </c>
      <c r="E1016" s="92">
        <v>43091</v>
      </c>
      <c r="F1016" s="92">
        <v>42702</v>
      </c>
      <c r="G1016" s="92">
        <v>42702</v>
      </c>
      <c r="H1016" s="58"/>
      <c r="I1016" s="94">
        <v>43395.626828703702</v>
      </c>
      <c r="J1016" s="93">
        <v>2620187.61</v>
      </c>
      <c r="K1016" s="93">
        <v>2758092.22</v>
      </c>
      <c r="L1016" s="93">
        <v>2344378.38</v>
      </c>
      <c r="M1016" s="93">
        <v>137904.60999999999</v>
      </c>
    </row>
    <row r="1017" spans="1:13" x14ac:dyDescent="0.3">
      <c r="A1017" s="91" t="s">
        <v>993</v>
      </c>
      <c r="B1017" s="91" t="s">
        <v>1011</v>
      </c>
      <c r="C1017" s="91" t="s">
        <v>1026</v>
      </c>
      <c r="D1017" s="91" t="s">
        <v>94</v>
      </c>
      <c r="E1017" s="92">
        <v>44736</v>
      </c>
      <c r="F1017" s="92">
        <v>42885</v>
      </c>
      <c r="G1017" s="92">
        <v>43637</v>
      </c>
      <c r="H1017" s="58"/>
      <c r="I1017" s="94">
        <v>44736.416574074072</v>
      </c>
      <c r="J1017" s="93">
        <v>2623506.9</v>
      </c>
      <c r="K1017" s="93">
        <v>2761586.21</v>
      </c>
      <c r="L1017" s="93">
        <v>2347348.27</v>
      </c>
      <c r="M1017" s="93">
        <v>138079.31</v>
      </c>
    </row>
    <row r="1018" spans="1:13" x14ac:dyDescent="0.3">
      <c r="A1018" s="91" t="s">
        <v>447</v>
      </c>
      <c r="B1018" s="91" t="s">
        <v>448</v>
      </c>
      <c r="C1018" s="91" t="s">
        <v>461</v>
      </c>
      <c r="D1018" s="91" t="s">
        <v>94</v>
      </c>
      <c r="E1018" s="92">
        <v>44810</v>
      </c>
      <c r="F1018" s="92">
        <v>42683</v>
      </c>
      <c r="G1018" s="92">
        <v>44620</v>
      </c>
      <c r="H1018" s="58"/>
      <c r="I1018" s="94">
        <v>44819.426261574074</v>
      </c>
      <c r="J1018" s="93">
        <v>2491728.75</v>
      </c>
      <c r="K1018" s="93">
        <v>2768587.5</v>
      </c>
      <c r="L1018" s="93">
        <v>2353299.37</v>
      </c>
      <c r="M1018" s="93">
        <v>276858.75</v>
      </c>
    </row>
    <row r="1019" spans="1:13" x14ac:dyDescent="0.3">
      <c r="A1019" s="91" t="s">
        <v>92</v>
      </c>
      <c r="B1019" s="91" t="s">
        <v>92</v>
      </c>
      <c r="C1019" s="91" t="s">
        <v>115</v>
      </c>
      <c r="D1019" s="91" t="s">
        <v>94</v>
      </c>
      <c r="E1019" s="92">
        <v>43955</v>
      </c>
      <c r="F1019" s="92">
        <v>43390</v>
      </c>
      <c r="G1019" s="92">
        <v>43689</v>
      </c>
      <c r="H1019" s="58"/>
      <c r="I1019" s="94">
        <v>43956.478310185186</v>
      </c>
      <c r="J1019" s="93">
        <v>2355088.66</v>
      </c>
      <c r="K1019" s="93">
        <v>2770692.54</v>
      </c>
      <c r="L1019" s="93">
        <v>2355088.66</v>
      </c>
      <c r="M1019" s="93">
        <v>415603.88</v>
      </c>
    </row>
    <row r="1020" spans="1:13" x14ac:dyDescent="0.3">
      <c r="A1020" s="91" t="s">
        <v>280</v>
      </c>
      <c r="B1020" s="91" t="s">
        <v>281</v>
      </c>
      <c r="C1020" s="91" t="s">
        <v>323</v>
      </c>
      <c r="D1020" s="91" t="s">
        <v>94</v>
      </c>
      <c r="E1020" s="58"/>
      <c r="F1020" s="92">
        <v>42698</v>
      </c>
      <c r="G1020" s="92">
        <v>43537</v>
      </c>
      <c r="H1020" s="58"/>
      <c r="I1020" s="83"/>
      <c r="J1020" s="93">
        <v>2642757.5</v>
      </c>
      <c r="K1020" s="93">
        <v>2781850</v>
      </c>
      <c r="L1020" s="93">
        <v>2364572.5</v>
      </c>
      <c r="M1020" s="93">
        <v>139092.5</v>
      </c>
    </row>
    <row r="1021" spans="1:13" x14ac:dyDescent="0.3">
      <c r="A1021" s="91" t="s">
        <v>993</v>
      </c>
      <c r="B1021" s="91" t="s">
        <v>994</v>
      </c>
      <c r="C1021" s="91" t="s">
        <v>1008</v>
      </c>
      <c r="D1021" s="91" t="s">
        <v>94</v>
      </c>
      <c r="E1021" s="92">
        <v>45057</v>
      </c>
      <c r="F1021" s="92">
        <v>44000</v>
      </c>
      <c r="G1021" s="92">
        <v>44852</v>
      </c>
      <c r="H1021" s="58"/>
      <c r="I1021" s="94">
        <v>45057.592743055553</v>
      </c>
      <c r="J1021" s="93">
        <v>2375116.0499999998</v>
      </c>
      <c r="K1021" s="93">
        <v>2794254.18</v>
      </c>
      <c r="L1021" s="93">
        <v>2375116.0499999998</v>
      </c>
      <c r="M1021" s="93">
        <v>419138.13</v>
      </c>
    </row>
    <row r="1022" spans="1:13" x14ac:dyDescent="0.3">
      <c r="A1022" s="91" t="s">
        <v>280</v>
      </c>
      <c r="B1022" s="91" t="s">
        <v>281</v>
      </c>
      <c r="C1022" s="91" t="s">
        <v>412</v>
      </c>
      <c r="D1022" s="91" t="s">
        <v>94</v>
      </c>
      <c r="E1022" s="58"/>
      <c r="F1022" s="92">
        <v>42703</v>
      </c>
      <c r="G1022" s="92">
        <v>43592</v>
      </c>
      <c r="H1022" s="58"/>
      <c r="I1022" s="83"/>
      <c r="J1022" s="93">
        <v>2658403.77</v>
      </c>
      <c r="K1022" s="93">
        <v>2798319.76</v>
      </c>
      <c r="L1022" s="93">
        <v>2378571.79</v>
      </c>
      <c r="M1022" s="93">
        <v>139915.99</v>
      </c>
    </row>
    <row r="1023" spans="1:13" x14ac:dyDescent="0.3">
      <c r="A1023" s="91" t="s">
        <v>447</v>
      </c>
      <c r="B1023" s="91" t="s">
        <v>448</v>
      </c>
      <c r="C1023" s="91" t="s">
        <v>467</v>
      </c>
      <c r="D1023" s="91" t="s">
        <v>94</v>
      </c>
      <c r="E1023" s="92">
        <v>44854</v>
      </c>
      <c r="F1023" s="92">
        <v>42683</v>
      </c>
      <c r="G1023" s="92">
        <v>44159</v>
      </c>
      <c r="H1023" s="58"/>
      <c r="I1023" s="94">
        <v>44855.37672453704</v>
      </c>
      <c r="J1023" s="93">
        <v>2525398.5099999998</v>
      </c>
      <c r="K1023" s="93">
        <v>2805998.34</v>
      </c>
      <c r="L1023" s="93">
        <v>2385098.58</v>
      </c>
      <c r="M1023" s="93">
        <v>280599.83</v>
      </c>
    </row>
    <row r="1024" spans="1:13" x14ac:dyDescent="0.3">
      <c r="A1024" s="91" t="s">
        <v>1151</v>
      </c>
      <c r="B1024" s="91" t="s">
        <v>1173</v>
      </c>
      <c r="C1024" s="91" t="s">
        <v>1270</v>
      </c>
      <c r="D1024" s="91" t="s">
        <v>94</v>
      </c>
      <c r="E1024" s="92">
        <v>45191</v>
      </c>
      <c r="F1024" s="92">
        <v>44174</v>
      </c>
      <c r="G1024" s="92">
        <v>44560</v>
      </c>
      <c r="H1024" s="58"/>
      <c r="I1024" s="94">
        <v>45191.494571759256</v>
      </c>
      <c r="J1024" s="93">
        <v>2686305.5</v>
      </c>
      <c r="K1024" s="93">
        <v>2827690</v>
      </c>
      <c r="L1024" s="93">
        <v>2403536.5</v>
      </c>
      <c r="M1024" s="93">
        <v>141384.5</v>
      </c>
    </row>
    <row r="1025" spans="1:13" x14ac:dyDescent="0.3">
      <c r="A1025" s="91" t="s">
        <v>280</v>
      </c>
      <c r="B1025" s="91" t="s">
        <v>281</v>
      </c>
      <c r="C1025" s="91" t="s">
        <v>415</v>
      </c>
      <c r="D1025" s="91" t="s">
        <v>94</v>
      </c>
      <c r="E1025" s="58"/>
      <c r="F1025" s="92">
        <v>42689</v>
      </c>
      <c r="G1025" s="92">
        <v>43614</v>
      </c>
      <c r="H1025" s="58"/>
      <c r="I1025" s="94">
        <v>43752.550949074073</v>
      </c>
      <c r="J1025" s="93">
        <v>2700361.45</v>
      </c>
      <c r="K1025" s="93">
        <v>2842485.74</v>
      </c>
      <c r="L1025" s="93">
        <v>2416112.88</v>
      </c>
      <c r="M1025" s="93">
        <v>142124.29</v>
      </c>
    </row>
    <row r="1026" spans="1:13" x14ac:dyDescent="0.3">
      <c r="A1026" s="91" t="s">
        <v>92</v>
      </c>
      <c r="B1026" s="91" t="s">
        <v>92</v>
      </c>
      <c r="C1026" s="91" t="s">
        <v>112</v>
      </c>
      <c r="D1026" s="91" t="s">
        <v>94</v>
      </c>
      <c r="E1026" s="58"/>
      <c r="F1026" s="92">
        <v>43390</v>
      </c>
      <c r="G1026" s="92">
        <v>43735</v>
      </c>
      <c r="H1026" s="58"/>
      <c r="I1026" s="94">
        <v>43769.466261574074</v>
      </c>
      <c r="J1026" s="93">
        <v>2422636.7799999998</v>
      </c>
      <c r="K1026" s="93">
        <v>2850160.92</v>
      </c>
      <c r="L1026" s="93">
        <v>2422636.7799999998</v>
      </c>
      <c r="M1026" s="93">
        <v>427524.14</v>
      </c>
    </row>
    <row r="1027" spans="1:13" x14ac:dyDescent="0.3">
      <c r="A1027" s="91" t="s">
        <v>647</v>
      </c>
      <c r="B1027" s="91" t="s">
        <v>647</v>
      </c>
      <c r="C1027" s="91" t="s">
        <v>731</v>
      </c>
      <c r="D1027" s="91" t="s">
        <v>94</v>
      </c>
      <c r="E1027" s="92">
        <v>45194</v>
      </c>
      <c r="F1027" s="92">
        <v>44265</v>
      </c>
      <c r="G1027" s="92">
        <v>44357</v>
      </c>
      <c r="H1027" s="58"/>
      <c r="I1027" s="94">
        <v>45197.361481481479</v>
      </c>
      <c r="J1027" s="93">
        <v>2453075.35</v>
      </c>
      <c r="K1027" s="93">
        <v>2885971</v>
      </c>
      <c r="L1027" s="93">
        <v>2453075.35</v>
      </c>
      <c r="M1027" s="93">
        <v>432895.65</v>
      </c>
    </row>
    <row r="1028" spans="1:13" x14ac:dyDescent="0.3">
      <c r="A1028" s="91" t="s">
        <v>962</v>
      </c>
      <c r="B1028" s="91" t="s">
        <v>962</v>
      </c>
      <c r="C1028" s="91" t="s">
        <v>978</v>
      </c>
      <c r="D1028" s="91" t="s">
        <v>94</v>
      </c>
      <c r="E1028" s="92">
        <v>43609</v>
      </c>
      <c r="F1028" s="92">
        <v>42692</v>
      </c>
      <c r="G1028" s="92">
        <v>43600</v>
      </c>
      <c r="H1028" s="58"/>
      <c r="I1028" s="94">
        <v>43612.478692129633</v>
      </c>
      <c r="J1028" s="93">
        <v>2716297.9</v>
      </c>
      <c r="K1028" s="93">
        <v>2890331</v>
      </c>
      <c r="L1028" s="93">
        <v>2456781.35</v>
      </c>
      <c r="M1028" s="93">
        <v>174033.1</v>
      </c>
    </row>
    <row r="1029" spans="1:13" x14ac:dyDescent="0.3">
      <c r="A1029" s="91" t="s">
        <v>647</v>
      </c>
      <c r="B1029" s="91" t="s">
        <v>647</v>
      </c>
      <c r="C1029" s="91" t="s">
        <v>659</v>
      </c>
      <c r="D1029" s="91" t="s">
        <v>94</v>
      </c>
      <c r="E1029" s="92">
        <v>45028</v>
      </c>
      <c r="F1029" s="92">
        <v>44578</v>
      </c>
      <c r="G1029" s="92">
        <v>44578</v>
      </c>
      <c r="H1029" s="58"/>
      <c r="I1029" s="94">
        <v>45040.338831018518</v>
      </c>
      <c r="J1029" s="93">
        <v>2460997.5</v>
      </c>
      <c r="K1029" s="93">
        <v>2895291.18</v>
      </c>
      <c r="L1029" s="93">
        <v>2460997.5</v>
      </c>
      <c r="M1029" s="93">
        <v>434293.68</v>
      </c>
    </row>
    <row r="1030" spans="1:13" x14ac:dyDescent="0.3">
      <c r="A1030" s="91" t="s">
        <v>647</v>
      </c>
      <c r="B1030" s="91" t="s">
        <v>647</v>
      </c>
      <c r="C1030" s="91" t="s">
        <v>666</v>
      </c>
      <c r="D1030" s="91" t="s">
        <v>94</v>
      </c>
      <c r="E1030" s="92">
        <v>44984</v>
      </c>
      <c r="F1030" s="92">
        <v>44523</v>
      </c>
      <c r="G1030" s="92">
        <v>44523</v>
      </c>
      <c r="H1030" s="58"/>
      <c r="I1030" s="94">
        <v>45083.349537037036</v>
      </c>
      <c r="J1030" s="93">
        <v>2460997.5</v>
      </c>
      <c r="K1030" s="93">
        <v>2895291.18</v>
      </c>
      <c r="L1030" s="93">
        <v>2460997.5</v>
      </c>
      <c r="M1030" s="93">
        <v>434293.68</v>
      </c>
    </row>
    <row r="1031" spans="1:13" x14ac:dyDescent="0.3">
      <c r="A1031" s="91" t="s">
        <v>647</v>
      </c>
      <c r="B1031" s="91" t="s">
        <v>647</v>
      </c>
      <c r="C1031" s="91" t="s">
        <v>652</v>
      </c>
      <c r="D1031" s="91" t="s">
        <v>94</v>
      </c>
      <c r="E1031" s="92">
        <v>44889</v>
      </c>
      <c r="F1031" s="92">
        <v>44330</v>
      </c>
      <c r="G1031" s="92">
        <v>44330</v>
      </c>
      <c r="H1031" s="58"/>
      <c r="I1031" s="94">
        <v>44946.621736111112</v>
      </c>
      <c r="J1031" s="93">
        <v>2460997.6</v>
      </c>
      <c r="K1031" s="93">
        <v>2895291.29</v>
      </c>
      <c r="L1031" s="93">
        <v>2460997.6</v>
      </c>
      <c r="M1031" s="93">
        <v>434293.69</v>
      </c>
    </row>
    <row r="1032" spans="1:13" x14ac:dyDescent="0.3">
      <c r="A1032" s="91" t="s">
        <v>1151</v>
      </c>
      <c r="B1032" s="91" t="s">
        <v>1173</v>
      </c>
      <c r="C1032" s="91" t="s">
        <v>1225</v>
      </c>
      <c r="D1032" s="91" t="s">
        <v>94</v>
      </c>
      <c r="E1032" s="92">
        <v>44148</v>
      </c>
      <c r="F1032" s="92">
        <v>43202</v>
      </c>
      <c r="G1032" s="92">
        <v>43683</v>
      </c>
      <c r="H1032" s="58"/>
      <c r="I1032" s="94">
        <v>44266.350821759261</v>
      </c>
      <c r="J1032" s="93">
        <v>2764378.54</v>
      </c>
      <c r="K1032" s="93">
        <v>2909872.15</v>
      </c>
      <c r="L1032" s="93">
        <v>2473391.33</v>
      </c>
      <c r="M1032" s="93">
        <v>145493.60999999999</v>
      </c>
    </row>
    <row r="1033" spans="1:13" x14ac:dyDescent="0.3">
      <c r="A1033" s="91" t="s">
        <v>92</v>
      </c>
      <c r="B1033" s="91" t="s">
        <v>92</v>
      </c>
      <c r="C1033" s="91" t="s">
        <v>151</v>
      </c>
      <c r="D1033" s="91" t="s">
        <v>94</v>
      </c>
      <c r="E1033" s="92">
        <v>44917</v>
      </c>
      <c r="F1033" s="92">
        <v>44578</v>
      </c>
      <c r="G1033" s="92">
        <v>44578</v>
      </c>
      <c r="H1033" s="58"/>
      <c r="I1033" s="94">
        <v>44928.561238425929</v>
      </c>
      <c r="J1033" s="93">
        <v>2473794.6800000002</v>
      </c>
      <c r="K1033" s="93">
        <v>2910346.68</v>
      </c>
      <c r="L1033" s="93">
        <v>2473794.6800000002</v>
      </c>
      <c r="M1033" s="93">
        <v>436552</v>
      </c>
    </row>
    <row r="1034" spans="1:13" x14ac:dyDescent="0.3">
      <c r="A1034" s="91" t="s">
        <v>280</v>
      </c>
      <c r="B1034" s="91" t="s">
        <v>281</v>
      </c>
      <c r="C1034" s="91" t="s">
        <v>349</v>
      </c>
      <c r="D1034" s="91" t="s">
        <v>94</v>
      </c>
      <c r="E1034" s="58"/>
      <c r="F1034" s="92">
        <v>42689</v>
      </c>
      <c r="G1034" s="92">
        <v>43549</v>
      </c>
      <c r="H1034" s="58"/>
      <c r="I1034" s="83"/>
      <c r="J1034" s="93">
        <v>2767361.81</v>
      </c>
      <c r="K1034" s="93">
        <v>2913012.43</v>
      </c>
      <c r="L1034" s="93">
        <v>2476060.56</v>
      </c>
      <c r="M1034" s="93">
        <v>145650.62</v>
      </c>
    </row>
    <row r="1035" spans="1:13" x14ac:dyDescent="0.3">
      <c r="A1035" s="91" t="s">
        <v>993</v>
      </c>
      <c r="B1035" s="91" t="s">
        <v>1011</v>
      </c>
      <c r="C1035" s="91" t="s">
        <v>1091</v>
      </c>
      <c r="D1035" s="91" t="s">
        <v>94</v>
      </c>
      <c r="E1035" s="92">
        <v>43668</v>
      </c>
      <c r="F1035" s="92">
        <v>42794</v>
      </c>
      <c r="G1035" s="92">
        <v>42794</v>
      </c>
      <c r="H1035" s="58"/>
      <c r="I1035" s="94">
        <v>45103.591145833336</v>
      </c>
      <c r="J1035" s="93">
        <v>2782194.69</v>
      </c>
      <c r="K1035" s="93">
        <v>2928625.99</v>
      </c>
      <c r="L1035" s="93">
        <v>2489332.09</v>
      </c>
      <c r="M1035" s="93">
        <v>146431.29999999999</v>
      </c>
    </row>
    <row r="1036" spans="1:13" x14ac:dyDescent="0.3">
      <c r="A1036" s="91" t="s">
        <v>647</v>
      </c>
      <c r="B1036" s="91" t="s">
        <v>647</v>
      </c>
      <c r="C1036" s="91" t="s">
        <v>669</v>
      </c>
      <c r="D1036" s="91" t="s">
        <v>94</v>
      </c>
      <c r="E1036" s="92">
        <v>44805</v>
      </c>
      <c r="F1036" s="92">
        <v>44274</v>
      </c>
      <c r="G1036" s="92">
        <v>44348</v>
      </c>
      <c r="H1036" s="58"/>
      <c r="I1036" s="94">
        <v>44805.538784722223</v>
      </c>
      <c r="J1036" s="93">
        <v>2507089.67</v>
      </c>
      <c r="K1036" s="93">
        <v>2949517.26</v>
      </c>
      <c r="L1036" s="93">
        <v>2507089.67</v>
      </c>
      <c r="M1036" s="93">
        <v>442427.59</v>
      </c>
    </row>
    <row r="1037" spans="1:13" x14ac:dyDescent="0.3">
      <c r="A1037" s="91" t="s">
        <v>1151</v>
      </c>
      <c r="B1037" s="91" t="s">
        <v>1173</v>
      </c>
      <c r="C1037" s="91" t="s">
        <v>1186</v>
      </c>
      <c r="D1037" s="91" t="s">
        <v>94</v>
      </c>
      <c r="E1037" s="92">
        <v>44582</v>
      </c>
      <c r="F1037" s="92">
        <v>43087</v>
      </c>
      <c r="G1037" s="92">
        <v>43672</v>
      </c>
      <c r="H1037" s="58"/>
      <c r="I1037" s="94">
        <v>44720.360613425924</v>
      </c>
      <c r="J1037" s="93">
        <v>2817278.91</v>
      </c>
      <c r="K1037" s="93">
        <v>2965556.75</v>
      </c>
      <c r="L1037" s="93">
        <v>2520723.23</v>
      </c>
      <c r="M1037" s="93">
        <v>148277.84</v>
      </c>
    </row>
    <row r="1038" spans="1:13" x14ac:dyDescent="0.3">
      <c r="A1038" s="91" t="s">
        <v>773</v>
      </c>
      <c r="B1038" s="91" t="s">
        <v>773</v>
      </c>
      <c r="C1038" s="91" t="s">
        <v>866</v>
      </c>
      <c r="D1038" s="91" t="s">
        <v>94</v>
      </c>
      <c r="E1038" s="92">
        <v>45022</v>
      </c>
      <c r="F1038" s="92">
        <v>43938</v>
      </c>
      <c r="G1038" s="92">
        <v>43938</v>
      </c>
      <c r="H1038" s="58"/>
      <c r="I1038" s="94">
        <v>45022.603067129632</v>
      </c>
      <c r="J1038" s="93">
        <v>2542740.36</v>
      </c>
      <c r="K1038" s="93">
        <v>2991459.25</v>
      </c>
      <c r="L1038" s="93">
        <v>2542740.36</v>
      </c>
      <c r="M1038" s="93">
        <v>448718.89</v>
      </c>
    </row>
    <row r="1039" spans="1:13" x14ac:dyDescent="0.3">
      <c r="A1039" s="91" t="s">
        <v>92</v>
      </c>
      <c r="B1039" s="91" t="s">
        <v>92</v>
      </c>
      <c r="C1039" s="91" t="s">
        <v>100</v>
      </c>
      <c r="D1039" s="91" t="s">
        <v>94</v>
      </c>
      <c r="E1039" s="92">
        <v>44271</v>
      </c>
      <c r="F1039" s="92">
        <v>43672</v>
      </c>
      <c r="G1039" s="92">
        <v>43672</v>
      </c>
      <c r="H1039" s="58"/>
      <c r="I1039" s="94">
        <v>44271.531076388892</v>
      </c>
      <c r="J1039" s="93">
        <v>2557461.9700000002</v>
      </c>
      <c r="K1039" s="93">
        <v>3008778.79</v>
      </c>
      <c r="L1039" s="93">
        <v>2557461.9700000002</v>
      </c>
      <c r="M1039" s="93">
        <v>451316.82</v>
      </c>
    </row>
    <row r="1040" spans="1:13" x14ac:dyDescent="0.3">
      <c r="A1040" s="91" t="s">
        <v>447</v>
      </c>
      <c r="B1040" s="91" t="s">
        <v>448</v>
      </c>
      <c r="C1040" s="91" t="s">
        <v>462</v>
      </c>
      <c r="D1040" s="91" t="s">
        <v>94</v>
      </c>
      <c r="E1040" s="92">
        <v>44627</v>
      </c>
      <c r="F1040" s="92">
        <v>42683</v>
      </c>
      <c r="G1040" s="92">
        <v>44620</v>
      </c>
      <c r="H1040" s="58"/>
      <c r="I1040" s="94">
        <v>44627.420844907407</v>
      </c>
      <c r="J1040" s="93">
        <v>2727869.1</v>
      </c>
      <c r="K1040" s="93">
        <v>3030965.67</v>
      </c>
      <c r="L1040" s="93">
        <v>2576320.81</v>
      </c>
      <c r="M1040" s="93">
        <v>303096.57</v>
      </c>
    </row>
    <row r="1041" spans="1:13" x14ac:dyDescent="0.3">
      <c r="A1041" s="91" t="s">
        <v>280</v>
      </c>
      <c r="B1041" s="91" t="s">
        <v>418</v>
      </c>
      <c r="C1041" s="91" t="s">
        <v>435</v>
      </c>
      <c r="D1041" s="91" t="s">
        <v>94</v>
      </c>
      <c r="E1041" s="92">
        <v>44323</v>
      </c>
      <c r="F1041" s="92">
        <v>42691</v>
      </c>
      <c r="G1041" s="92">
        <v>44159</v>
      </c>
      <c r="H1041" s="58"/>
      <c r="I1041" s="94">
        <v>45035.517939814818</v>
      </c>
      <c r="J1041" s="93">
        <v>2890800.06</v>
      </c>
      <c r="K1041" s="93">
        <v>3042947.43</v>
      </c>
      <c r="L1041" s="93">
        <v>2586505.3199999998</v>
      </c>
      <c r="M1041" s="93">
        <v>152147.37</v>
      </c>
    </row>
    <row r="1042" spans="1:13" x14ac:dyDescent="0.3">
      <c r="A1042" s="91" t="s">
        <v>1286</v>
      </c>
      <c r="B1042" s="91" t="s">
        <v>1286</v>
      </c>
      <c r="C1042" s="91" t="s">
        <v>1349</v>
      </c>
      <c r="D1042" s="91" t="s">
        <v>94</v>
      </c>
      <c r="E1042" s="92">
        <v>45131</v>
      </c>
      <c r="F1042" s="92">
        <v>44466</v>
      </c>
      <c r="G1042" s="92">
        <v>45128</v>
      </c>
      <c r="H1042" s="58"/>
      <c r="I1042" s="94">
        <v>45131.456284722219</v>
      </c>
      <c r="J1042" s="93">
        <v>2599121</v>
      </c>
      <c r="K1042" s="93">
        <v>3057790</v>
      </c>
      <c r="L1042" s="93">
        <v>2599121</v>
      </c>
      <c r="M1042" s="93">
        <v>458669</v>
      </c>
    </row>
    <row r="1043" spans="1:13" x14ac:dyDescent="0.3">
      <c r="A1043" s="91" t="s">
        <v>280</v>
      </c>
      <c r="B1043" s="91" t="s">
        <v>281</v>
      </c>
      <c r="C1043" s="91" t="s">
        <v>394</v>
      </c>
      <c r="D1043" s="91" t="s">
        <v>94</v>
      </c>
      <c r="E1043" s="92">
        <v>43579</v>
      </c>
      <c r="F1043" s="92">
        <v>42726</v>
      </c>
      <c r="G1043" s="92">
        <v>43579</v>
      </c>
      <c r="H1043" s="58"/>
      <c r="I1043" s="94">
        <v>43579.64267361111</v>
      </c>
      <c r="J1043" s="93">
        <v>2915964.92</v>
      </c>
      <c r="K1043" s="93">
        <v>3069436.76</v>
      </c>
      <c r="L1043" s="93">
        <v>2609021.25</v>
      </c>
      <c r="M1043" s="93">
        <v>153471.84</v>
      </c>
    </row>
    <row r="1044" spans="1:13" x14ac:dyDescent="0.3">
      <c r="A1044" s="91" t="s">
        <v>280</v>
      </c>
      <c r="B1044" s="91" t="s">
        <v>281</v>
      </c>
      <c r="C1044" s="91" t="s">
        <v>331</v>
      </c>
      <c r="D1044" s="91" t="s">
        <v>94</v>
      </c>
      <c r="E1044" s="92">
        <v>43574</v>
      </c>
      <c r="F1044" s="92">
        <v>42719</v>
      </c>
      <c r="G1044" s="92">
        <v>43570</v>
      </c>
      <c r="H1044" s="58"/>
      <c r="I1044" s="94">
        <v>43574.319039351853</v>
      </c>
      <c r="J1044" s="93">
        <v>2954447.56</v>
      </c>
      <c r="K1044" s="93">
        <v>3109944.8</v>
      </c>
      <c r="L1044" s="93">
        <v>2643453.08</v>
      </c>
      <c r="M1044" s="93">
        <v>155497.24</v>
      </c>
    </row>
    <row r="1045" spans="1:13" x14ac:dyDescent="0.3">
      <c r="A1045" s="91" t="s">
        <v>447</v>
      </c>
      <c r="B1045" s="91" t="s">
        <v>448</v>
      </c>
      <c r="C1045" s="91" t="s">
        <v>459</v>
      </c>
      <c r="D1045" s="91" t="s">
        <v>94</v>
      </c>
      <c r="E1045" s="92">
        <v>44536</v>
      </c>
      <c r="F1045" s="92">
        <v>42683</v>
      </c>
      <c r="G1045" s="92">
        <v>43620</v>
      </c>
      <c r="H1045" s="58"/>
      <c r="I1045" s="94">
        <v>44536.459687499999</v>
      </c>
      <c r="J1045" s="93">
        <v>2799889.25</v>
      </c>
      <c r="K1045" s="93">
        <v>3110988.05</v>
      </c>
      <c r="L1045" s="93">
        <v>2644339.84</v>
      </c>
      <c r="M1045" s="93">
        <v>311098.8</v>
      </c>
    </row>
    <row r="1046" spans="1:13" x14ac:dyDescent="0.3">
      <c r="A1046" s="91" t="s">
        <v>932</v>
      </c>
      <c r="B1046" s="91" t="s">
        <v>932</v>
      </c>
      <c r="C1046" s="91" t="s">
        <v>943</v>
      </c>
      <c r="D1046" s="91" t="s">
        <v>94</v>
      </c>
      <c r="E1046" s="92">
        <v>43801</v>
      </c>
      <c r="F1046" s="92">
        <v>43038</v>
      </c>
      <c r="G1046" s="92">
        <v>43706</v>
      </c>
      <c r="H1046" s="58"/>
      <c r="I1046" s="94">
        <v>44432.412430555552</v>
      </c>
      <c r="J1046" s="93">
        <v>2957555.59</v>
      </c>
      <c r="K1046" s="93">
        <v>3113216.41</v>
      </c>
      <c r="L1046" s="93">
        <v>2646233.9500000002</v>
      </c>
      <c r="M1046" s="93">
        <v>155660.82</v>
      </c>
    </row>
    <row r="1047" spans="1:13" x14ac:dyDescent="0.3">
      <c r="A1047" s="91" t="s">
        <v>993</v>
      </c>
      <c r="B1047" s="91" t="s">
        <v>1011</v>
      </c>
      <c r="C1047" s="91" t="s">
        <v>1038</v>
      </c>
      <c r="D1047" s="91" t="s">
        <v>94</v>
      </c>
      <c r="E1047" s="92">
        <v>44824</v>
      </c>
      <c r="F1047" s="92">
        <v>43805</v>
      </c>
      <c r="G1047" s="92">
        <v>43805</v>
      </c>
      <c r="H1047" s="58"/>
      <c r="I1047" s="94">
        <v>44979.462939814817</v>
      </c>
      <c r="J1047" s="93">
        <v>2646987.2400000002</v>
      </c>
      <c r="K1047" s="93">
        <v>3114102.64</v>
      </c>
      <c r="L1047" s="93">
        <v>2646987.2400000002</v>
      </c>
      <c r="M1047" s="93">
        <v>467115.4</v>
      </c>
    </row>
    <row r="1048" spans="1:13" x14ac:dyDescent="0.3">
      <c r="A1048" s="91" t="s">
        <v>474</v>
      </c>
      <c r="B1048" s="91" t="s">
        <v>497</v>
      </c>
      <c r="C1048" s="91" t="s">
        <v>522</v>
      </c>
      <c r="D1048" s="91" t="s">
        <v>94</v>
      </c>
      <c r="E1048" s="92">
        <v>42851</v>
      </c>
      <c r="F1048" s="92">
        <v>42599</v>
      </c>
      <c r="G1048" s="92">
        <v>42849</v>
      </c>
      <c r="H1048" s="58"/>
      <c r="I1048" s="94">
        <v>43199.819837962961</v>
      </c>
      <c r="J1048" s="93">
        <v>3120434.4</v>
      </c>
      <c r="K1048" s="93">
        <v>3120434.4</v>
      </c>
      <c r="L1048" s="93">
        <v>2652369.2400000002</v>
      </c>
      <c r="M1048" s="93">
        <v>0</v>
      </c>
    </row>
    <row r="1049" spans="1:13" x14ac:dyDescent="0.3">
      <c r="A1049" s="91" t="s">
        <v>474</v>
      </c>
      <c r="B1049" s="91" t="s">
        <v>497</v>
      </c>
      <c r="C1049" s="91" t="s">
        <v>510</v>
      </c>
      <c r="D1049" s="91" t="s">
        <v>94</v>
      </c>
      <c r="E1049" s="92">
        <v>42661</v>
      </c>
      <c r="F1049" s="92">
        <v>42352</v>
      </c>
      <c r="G1049" s="92">
        <v>42509</v>
      </c>
      <c r="H1049" s="58"/>
      <c r="I1049" s="94">
        <v>43199.819062499999</v>
      </c>
      <c r="J1049" s="93">
        <v>3139300</v>
      </c>
      <c r="K1049" s="93">
        <v>3139300</v>
      </c>
      <c r="L1049" s="93">
        <v>2668405</v>
      </c>
      <c r="M1049" s="93">
        <v>0</v>
      </c>
    </row>
    <row r="1050" spans="1:13" x14ac:dyDescent="0.3">
      <c r="A1050" s="91" t="s">
        <v>280</v>
      </c>
      <c r="B1050" s="91" t="s">
        <v>281</v>
      </c>
      <c r="C1050" s="91" t="s">
        <v>389</v>
      </c>
      <c r="D1050" s="91" t="s">
        <v>94</v>
      </c>
      <c r="E1050" s="92">
        <v>43592</v>
      </c>
      <c r="F1050" s="92">
        <v>42692</v>
      </c>
      <c r="G1050" s="92">
        <v>43570</v>
      </c>
      <c r="H1050" s="58"/>
      <c r="I1050" s="94">
        <v>43592.555034722223</v>
      </c>
      <c r="J1050" s="93">
        <v>2986420</v>
      </c>
      <c r="K1050" s="93">
        <v>3143600</v>
      </c>
      <c r="L1050" s="93">
        <v>2672060</v>
      </c>
      <c r="M1050" s="93">
        <v>157180</v>
      </c>
    </row>
    <row r="1051" spans="1:13" x14ac:dyDescent="0.3">
      <c r="A1051" s="91" t="s">
        <v>92</v>
      </c>
      <c r="B1051" s="91" t="s">
        <v>92</v>
      </c>
      <c r="C1051" s="91" t="s">
        <v>251</v>
      </c>
      <c r="D1051" s="91" t="s">
        <v>94</v>
      </c>
      <c r="E1051" s="92">
        <v>45022</v>
      </c>
      <c r="F1051" s="92">
        <v>44508</v>
      </c>
      <c r="G1051" s="92">
        <v>44993</v>
      </c>
      <c r="H1051" s="58"/>
      <c r="I1051" s="94">
        <v>45135.551168981481</v>
      </c>
      <c r="J1051" s="93">
        <v>2691967.15</v>
      </c>
      <c r="K1051" s="93">
        <v>3167020.18</v>
      </c>
      <c r="L1051" s="93">
        <v>2691967.15</v>
      </c>
      <c r="M1051" s="93">
        <v>475053.03</v>
      </c>
    </row>
    <row r="1052" spans="1:13" x14ac:dyDescent="0.3">
      <c r="A1052" s="91" t="s">
        <v>92</v>
      </c>
      <c r="B1052" s="91" t="s">
        <v>92</v>
      </c>
      <c r="C1052" s="91" t="s">
        <v>214</v>
      </c>
      <c r="D1052" s="91" t="s">
        <v>94</v>
      </c>
      <c r="E1052" s="92">
        <v>45226</v>
      </c>
      <c r="F1052" s="92">
        <v>44488</v>
      </c>
      <c r="G1052" s="92">
        <v>44488</v>
      </c>
      <c r="H1052" s="58"/>
      <c r="I1052" s="94">
        <v>45226.502106481479</v>
      </c>
      <c r="J1052" s="93">
        <v>2695949.3</v>
      </c>
      <c r="K1052" s="93">
        <v>3171705.06</v>
      </c>
      <c r="L1052" s="93">
        <v>2695949.3</v>
      </c>
      <c r="M1052" s="93">
        <v>475755.76</v>
      </c>
    </row>
    <row r="1053" spans="1:13" x14ac:dyDescent="0.3">
      <c r="A1053" s="91" t="s">
        <v>280</v>
      </c>
      <c r="B1053" s="91" t="s">
        <v>281</v>
      </c>
      <c r="C1053" s="91" t="s">
        <v>357</v>
      </c>
      <c r="D1053" s="91" t="s">
        <v>94</v>
      </c>
      <c r="E1053" s="92">
        <v>43382</v>
      </c>
      <c r="F1053" s="92">
        <v>42717</v>
      </c>
      <c r="G1053" s="92">
        <v>43538</v>
      </c>
      <c r="H1053" s="58"/>
      <c r="I1053" s="94">
        <v>43539.616180555553</v>
      </c>
      <c r="J1053" s="93">
        <v>3065555</v>
      </c>
      <c r="K1053" s="93">
        <v>3226900</v>
      </c>
      <c r="L1053" s="93">
        <v>2742865</v>
      </c>
      <c r="M1053" s="93">
        <v>161345</v>
      </c>
    </row>
    <row r="1054" spans="1:13" x14ac:dyDescent="0.3">
      <c r="A1054" s="91" t="s">
        <v>1151</v>
      </c>
      <c r="B1054" s="91" t="s">
        <v>1173</v>
      </c>
      <c r="C1054" s="91" t="s">
        <v>1182</v>
      </c>
      <c r="D1054" s="91" t="s">
        <v>94</v>
      </c>
      <c r="E1054" s="92">
        <v>44960</v>
      </c>
      <c r="F1054" s="92">
        <v>43073</v>
      </c>
      <c r="G1054" s="92">
        <v>43719</v>
      </c>
      <c r="H1054" s="58"/>
      <c r="I1054" s="94">
        <v>44960.367928240739</v>
      </c>
      <c r="J1054" s="93">
        <v>3069859.45</v>
      </c>
      <c r="K1054" s="93">
        <v>3231431</v>
      </c>
      <c r="L1054" s="93">
        <v>2746716.35</v>
      </c>
      <c r="M1054" s="93">
        <v>161571.54999999999</v>
      </c>
    </row>
    <row r="1055" spans="1:13" x14ac:dyDescent="0.3">
      <c r="A1055" s="91" t="s">
        <v>993</v>
      </c>
      <c r="B1055" s="91" t="s">
        <v>1011</v>
      </c>
      <c r="C1055" s="91" t="s">
        <v>1121</v>
      </c>
      <c r="D1055" s="91" t="s">
        <v>94</v>
      </c>
      <c r="E1055" s="92">
        <v>45198</v>
      </c>
      <c r="F1055" s="92">
        <v>42780</v>
      </c>
      <c r="G1055" s="92">
        <v>43651</v>
      </c>
      <c r="H1055" s="58"/>
      <c r="I1055" s="94">
        <v>45211.575740740744</v>
      </c>
      <c r="J1055" s="93">
        <v>3071749.47</v>
      </c>
      <c r="K1055" s="93">
        <v>3233420.5</v>
      </c>
      <c r="L1055" s="93">
        <v>2748407.42</v>
      </c>
      <c r="M1055" s="93">
        <v>161671.03</v>
      </c>
    </row>
    <row r="1056" spans="1:13" x14ac:dyDescent="0.3">
      <c r="A1056" s="91" t="s">
        <v>280</v>
      </c>
      <c r="B1056" s="91" t="s">
        <v>281</v>
      </c>
      <c r="C1056" s="91" t="s">
        <v>416</v>
      </c>
      <c r="D1056" s="91" t="s">
        <v>94</v>
      </c>
      <c r="E1056" s="58"/>
      <c r="F1056" s="92">
        <v>42689</v>
      </c>
      <c r="G1056" s="92">
        <v>43489</v>
      </c>
      <c r="H1056" s="58"/>
      <c r="I1056" s="83"/>
      <c r="J1056" s="93">
        <v>3079342.18</v>
      </c>
      <c r="K1056" s="93">
        <v>3241412.82</v>
      </c>
      <c r="L1056" s="93">
        <v>2755200.89</v>
      </c>
      <c r="M1056" s="93">
        <v>162070.64000000001</v>
      </c>
    </row>
    <row r="1057" spans="1:13" x14ac:dyDescent="0.3">
      <c r="A1057" s="91" t="s">
        <v>474</v>
      </c>
      <c r="B1057" s="91" t="s">
        <v>497</v>
      </c>
      <c r="C1057" s="91" t="s">
        <v>540</v>
      </c>
      <c r="D1057" s="91" t="s">
        <v>94</v>
      </c>
      <c r="E1057" s="92">
        <v>43334</v>
      </c>
      <c r="F1057" s="92">
        <v>42352</v>
      </c>
      <c r="G1057" s="92">
        <v>42500</v>
      </c>
      <c r="H1057" s="58"/>
      <c r="I1057" s="94">
        <v>43334.538668981484</v>
      </c>
      <c r="J1057" s="93">
        <v>3245549.4</v>
      </c>
      <c r="K1057" s="93">
        <v>3245549.4</v>
      </c>
      <c r="L1057" s="93">
        <v>2758716.99</v>
      </c>
      <c r="M1057" s="93">
        <v>0</v>
      </c>
    </row>
    <row r="1058" spans="1:13" x14ac:dyDescent="0.3">
      <c r="A1058" s="91" t="s">
        <v>962</v>
      </c>
      <c r="B1058" s="91" t="s">
        <v>962</v>
      </c>
      <c r="C1058" s="91" t="s">
        <v>972</v>
      </c>
      <c r="D1058" s="91" t="s">
        <v>94</v>
      </c>
      <c r="E1058" s="92">
        <v>43671</v>
      </c>
      <c r="F1058" s="92">
        <v>42720</v>
      </c>
      <c r="G1058" s="92">
        <v>43606</v>
      </c>
      <c r="H1058" s="58"/>
      <c r="I1058" s="94">
        <v>44336.531192129631</v>
      </c>
      <c r="J1058" s="93">
        <v>3073660.2</v>
      </c>
      <c r="K1058" s="93">
        <v>3277178</v>
      </c>
      <c r="L1058" s="93">
        <v>2785601.3</v>
      </c>
      <c r="M1058" s="93">
        <v>203517.8</v>
      </c>
    </row>
    <row r="1059" spans="1:13" x14ac:dyDescent="0.3">
      <c r="A1059" s="91" t="s">
        <v>1151</v>
      </c>
      <c r="B1059" s="91" t="s">
        <v>1173</v>
      </c>
      <c r="C1059" s="91" t="s">
        <v>1344</v>
      </c>
      <c r="D1059" s="91" t="s">
        <v>94</v>
      </c>
      <c r="E1059" s="92">
        <v>45202</v>
      </c>
      <c r="F1059" s="92">
        <v>44175</v>
      </c>
      <c r="G1059" s="92">
        <v>45107</v>
      </c>
      <c r="H1059" s="58"/>
      <c r="I1059" s="94">
        <v>45203.366585648146</v>
      </c>
      <c r="J1059" s="93">
        <v>3131448.42</v>
      </c>
      <c r="K1059" s="93">
        <v>3296261.5</v>
      </c>
      <c r="L1059" s="93">
        <v>2801822.27</v>
      </c>
      <c r="M1059" s="93">
        <v>164813.07999999999</v>
      </c>
    </row>
    <row r="1060" spans="1:13" x14ac:dyDescent="0.3">
      <c r="A1060" s="91" t="s">
        <v>1151</v>
      </c>
      <c r="B1060" s="91" t="s">
        <v>1173</v>
      </c>
      <c r="C1060" s="91" t="s">
        <v>1190</v>
      </c>
      <c r="D1060" s="91" t="s">
        <v>94</v>
      </c>
      <c r="E1060" s="92">
        <v>45058</v>
      </c>
      <c r="F1060" s="92">
        <v>43087</v>
      </c>
      <c r="G1060" s="92">
        <v>44699</v>
      </c>
      <c r="H1060" s="58"/>
      <c r="I1060" s="94">
        <v>45222.58803240741</v>
      </c>
      <c r="J1060" s="93">
        <v>3138155.71</v>
      </c>
      <c r="K1060" s="93">
        <v>3303321.8</v>
      </c>
      <c r="L1060" s="93">
        <v>2807823.53</v>
      </c>
      <c r="M1060" s="93">
        <v>165166.09</v>
      </c>
    </row>
    <row r="1061" spans="1:13" x14ac:dyDescent="0.3">
      <c r="A1061" s="91" t="s">
        <v>474</v>
      </c>
      <c r="B1061" s="91" t="s">
        <v>497</v>
      </c>
      <c r="C1061" s="91" t="s">
        <v>526</v>
      </c>
      <c r="D1061" s="91" t="s">
        <v>94</v>
      </c>
      <c r="E1061" s="92">
        <v>42972</v>
      </c>
      <c r="F1061" s="92">
        <v>42591</v>
      </c>
      <c r="G1061" s="92">
        <v>42744</v>
      </c>
      <c r="H1061" s="58"/>
      <c r="I1061" s="94">
        <v>43199.819560185184</v>
      </c>
      <c r="J1061" s="93">
        <v>3331022.1</v>
      </c>
      <c r="K1061" s="93">
        <v>3331022.1</v>
      </c>
      <c r="L1061" s="93">
        <v>2831368.78</v>
      </c>
      <c r="M1061" s="93">
        <v>0</v>
      </c>
    </row>
    <row r="1062" spans="1:13" x14ac:dyDescent="0.3">
      <c r="A1062" s="91" t="s">
        <v>447</v>
      </c>
      <c r="B1062" s="91" t="s">
        <v>448</v>
      </c>
      <c r="C1062" s="91" t="s">
        <v>470</v>
      </c>
      <c r="D1062" s="91" t="s">
        <v>94</v>
      </c>
      <c r="E1062" s="92">
        <v>44923</v>
      </c>
      <c r="F1062" s="92">
        <v>42683</v>
      </c>
      <c r="G1062" s="92">
        <v>44711</v>
      </c>
      <c r="H1062" s="58"/>
      <c r="I1062" s="94">
        <v>45029.476076388892</v>
      </c>
      <c r="J1062" s="93">
        <v>3000124.72</v>
      </c>
      <c r="K1062" s="93">
        <v>3333471.91</v>
      </c>
      <c r="L1062" s="93">
        <v>2833451.12</v>
      </c>
      <c r="M1062" s="93">
        <v>333347.19</v>
      </c>
    </row>
    <row r="1063" spans="1:13" x14ac:dyDescent="0.3">
      <c r="A1063" s="91" t="s">
        <v>993</v>
      </c>
      <c r="B1063" s="91" t="s">
        <v>994</v>
      </c>
      <c r="C1063" s="91" t="s">
        <v>1006</v>
      </c>
      <c r="D1063" s="91" t="s">
        <v>94</v>
      </c>
      <c r="E1063" s="58"/>
      <c r="F1063" s="92">
        <v>42765</v>
      </c>
      <c r="G1063" s="92">
        <v>43595</v>
      </c>
      <c r="H1063" s="58"/>
      <c r="I1063" s="94">
        <v>43752.550949074073</v>
      </c>
      <c r="J1063" s="93">
        <v>2852924.53</v>
      </c>
      <c r="K1063" s="93">
        <v>3356381.8</v>
      </c>
      <c r="L1063" s="93">
        <v>2852924.53</v>
      </c>
      <c r="M1063" s="93">
        <v>503457.27</v>
      </c>
    </row>
    <row r="1064" spans="1:13" x14ac:dyDescent="0.3">
      <c r="A1064" s="91" t="s">
        <v>92</v>
      </c>
      <c r="B1064" s="91" t="s">
        <v>92</v>
      </c>
      <c r="C1064" s="91" t="s">
        <v>160</v>
      </c>
      <c r="D1064" s="91" t="s">
        <v>94</v>
      </c>
      <c r="E1064" s="92">
        <v>43608</v>
      </c>
      <c r="F1064" s="92">
        <v>42943</v>
      </c>
      <c r="G1064" s="92">
        <v>43585</v>
      </c>
      <c r="H1064" s="58"/>
      <c r="I1064" s="94">
        <v>43608.550659722219</v>
      </c>
      <c r="J1064" s="93">
        <v>2858673.73</v>
      </c>
      <c r="K1064" s="93">
        <v>3363145.56</v>
      </c>
      <c r="L1064" s="93">
        <v>2858673.73</v>
      </c>
      <c r="M1064" s="93">
        <v>504471.83</v>
      </c>
    </row>
    <row r="1065" spans="1:13" x14ac:dyDescent="0.3">
      <c r="A1065" s="91" t="s">
        <v>474</v>
      </c>
      <c r="B1065" s="91" t="s">
        <v>497</v>
      </c>
      <c r="C1065" s="91" t="s">
        <v>517</v>
      </c>
      <c r="D1065" s="91" t="s">
        <v>94</v>
      </c>
      <c r="E1065" s="92">
        <v>44924</v>
      </c>
      <c r="F1065" s="92">
        <v>43663</v>
      </c>
      <c r="G1065" s="92">
        <v>44923</v>
      </c>
      <c r="H1065" s="58"/>
      <c r="I1065" s="94">
        <v>44924.40519675926</v>
      </c>
      <c r="J1065" s="93">
        <v>3380390.4</v>
      </c>
      <c r="K1065" s="93">
        <v>3380390.4</v>
      </c>
      <c r="L1065" s="93">
        <v>2873331.84</v>
      </c>
      <c r="M1065" s="93">
        <v>0</v>
      </c>
    </row>
    <row r="1066" spans="1:13" x14ac:dyDescent="0.3">
      <c r="A1066" s="91" t="s">
        <v>1151</v>
      </c>
      <c r="B1066" s="91" t="s">
        <v>1173</v>
      </c>
      <c r="C1066" s="91" t="s">
        <v>1328</v>
      </c>
      <c r="D1066" s="91" t="s">
        <v>94</v>
      </c>
      <c r="E1066" s="92">
        <v>45230</v>
      </c>
      <c r="F1066" s="92">
        <v>44183</v>
      </c>
      <c r="G1066" s="92">
        <v>45107</v>
      </c>
      <c r="H1066" s="58"/>
      <c r="I1066" s="94">
        <v>45230.592037037037</v>
      </c>
      <c r="J1066" s="93">
        <v>3237412.73</v>
      </c>
      <c r="K1066" s="93">
        <v>3407802.87</v>
      </c>
      <c r="L1066" s="93">
        <v>2896632.44</v>
      </c>
      <c r="M1066" s="93">
        <v>170390.14</v>
      </c>
    </row>
    <row r="1067" spans="1:13" x14ac:dyDescent="0.3">
      <c r="A1067" s="91" t="s">
        <v>280</v>
      </c>
      <c r="B1067" s="91" t="s">
        <v>418</v>
      </c>
      <c r="C1067" s="91" t="s">
        <v>419</v>
      </c>
      <c r="D1067" s="91" t="s">
        <v>94</v>
      </c>
      <c r="E1067" s="92">
        <v>43063</v>
      </c>
      <c r="F1067" s="92">
        <v>42346</v>
      </c>
      <c r="G1067" s="92">
        <v>43046</v>
      </c>
      <c r="H1067" s="58"/>
      <c r="I1067" s="94">
        <v>43237.35601851852</v>
      </c>
      <c r="J1067" s="93">
        <v>3290800</v>
      </c>
      <c r="K1067" s="93">
        <v>3464000</v>
      </c>
      <c r="L1067" s="93">
        <v>2944400</v>
      </c>
      <c r="M1067" s="93">
        <v>173200</v>
      </c>
    </row>
    <row r="1068" spans="1:13" x14ac:dyDescent="0.3">
      <c r="A1068" s="91" t="s">
        <v>280</v>
      </c>
      <c r="B1068" s="91" t="s">
        <v>418</v>
      </c>
      <c r="C1068" s="91" t="s">
        <v>421</v>
      </c>
      <c r="D1068" s="91" t="s">
        <v>94</v>
      </c>
      <c r="E1068" s="92">
        <v>43592</v>
      </c>
      <c r="F1068" s="92">
        <v>43006</v>
      </c>
      <c r="G1068" s="92">
        <v>43585</v>
      </c>
      <c r="H1068" s="58"/>
      <c r="I1068" s="94">
        <v>43703.394236111111</v>
      </c>
      <c r="J1068" s="93">
        <v>3290800</v>
      </c>
      <c r="K1068" s="93">
        <v>3464000</v>
      </c>
      <c r="L1068" s="93">
        <v>2944400</v>
      </c>
      <c r="M1068" s="93">
        <v>173200</v>
      </c>
    </row>
    <row r="1069" spans="1:13" x14ac:dyDescent="0.3">
      <c r="A1069" s="91" t="s">
        <v>280</v>
      </c>
      <c r="B1069" s="91" t="s">
        <v>281</v>
      </c>
      <c r="C1069" s="91" t="s">
        <v>358</v>
      </c>
      <c r="D1069" s="91" t="s">
        <v>94</v>
      </c>
      <c r="E1069" s="92">
        <v>43643</v>
      </c>
      <c r="F1069" s="92">
        <v>42699</v>
      </c>
      <c r="G1069" s="92">
        <v>43592</v>
      </c>
      <c r="H1069" s="58"/>
      <c r="I1069" s="94">
        <v>43643.475775462961</v>
      </c>
      <c r="J1069" s="93">
        <v>3299289.96</v>
      </c>
      <c r="K1069" s="93">
        <v>3472936.8</v>
      </c>
      <c r="L1069" s="93">
        <v>2951996.28</v>
      </c>
      <c r="M1069" s="93">
        <v>173646.84</v>
      </c>
    </row>
    <row r="1070" spans="1:13" x14ac:dyDescent="0.3">
      <c r="A1070" s="91" t="s">
        <v>474</v>
      </c>
      <c r="B1070" s="91" t="s">
        <v>497</v>
      </c>
      <c r="C1070" s="91" t="s">
        <v>500</v>
      </c>
      <c r="D1070" s="91" t="s">
        <v>94</v>
      </c>
      <c r="E1070" s="92">
        <v>43403</v>
      </c>
      <c r="F1070" s="92">
        <v>42944</v>
      </c>
      <c r="G1070" s="92">
        <v>43402</v>
      </c>
      <c r="H1070" s="58"/>
      <c r="I1070" s="94">
        <v>43403.565405092595</v>
      </c>
      <c r="J1070" s="93">
        <v>3511665.6</v>
      </c>
      <c r="K1070" s="93">
        <v>3511665.6</v>
      </c>
      <c r="L1070" s="93">
        <v>2984915.75</v>
      </c>
      <c r="M1070" s="93">
        <v>0</v>
      </c>
    </row>
    <row r="1071" spans="1:13" x14ac:dyDescent="0.3">
      <c r="A1071" s="91" t="s">
        <v>993</v>
      </c>
      <c r="B1071" s="91" t="s">
        <v>994</v>
      </c>
      <c r="C1071" s="91" t="s">
        <v>997</v>
      </c>
      <c r="D1071" s="91" t="s">
        <v>94</v>
      </c>
      <c r="E1071" s="92">
        <v>44992</v>
      </c>
      <c r="F1071" s="92">
        <v>44305</v>
      </c>
      <c r="G1071" s="92">
        <v>44305</v>
      </c>
      <c r="H1071" s="58"/>
      <c r="I1071" s="94">
        <v>45062.379212962966</v>
      </c>
      <c r="J1071" s="93">
        <v>2989910</v>
      </c>
      <c r="K1071" s="93">
        <v>3517541.18</v>
      </c>
      <c r="L1071" s="93">
        <v>2989910</v>
      </c>
      <c r="M1071" s="93">
        <v>527631.18000000005</v>
      </c>
    </row>
    <row r="1072" spans="1:13" x14ac:dyDescent="0.3">
      <c r="A1072" s="91" t="s">
        <v>92</v>
      </c>
      <c r="B1072" s="91" t="s">
        <v>92</v>
      </c>
      <c r="C1072" s="91" t="s">
        <v>142</v>
      </c>
      <c r="D1072" s="91" t="s">
        <v>94</v>
      </c>
      <c r="E1072" s="92">
        <v>44963</v>
      </c>
      <c r="F1072" s="92">
        <v>44875</v>
      </c>
      <c r="G1072" s="92">
        <v>44875</v>
      </c>
      <c r="H1072" s="58"/>
      <c r="I1072" s="94">
        <v>45195.480300925927</v>
      </c>
      <c r="J1072" s="93">
        <v>3012469.08</v>
      </c>
      <c r="K1072" s="93">
        <v>3544081.27</v>
      </c>
      <c r="L1072" s="93">
        <v>3012469.08</v>
      </c>
      <c r="M1072" s="93">
        <v>531612.18999999994</v>
      </c>
    </row>
    <row r="1073" spans="1:13" x14ac:dyDescent="0.3">
      <c r="A1073" s="91" t="s">
        <v>1151</v>
      </c>
      <c r="B1073" s="91" t="s">
        <v>1173</v>
      </c>
      <c r="C1073" s="91" t="s">
        <v>1334</v>
      </c>
      <c r="D1073" s="91" t="s">
        <v>94</v>
      </c>
      <c r="E1073" s="92">
        <v>45226</v>
      </c>
      <c r="F1073" s="92">
        <v>44193</v>
      </c>
      <c r="G1073" s="92">
        <v>45107</v>
      </c>
      <c r="H1073" s="58"/>
      <c r="I1073" s="94">
        <v>45226.450138888889</v>
      </c>
      <c r="J1073" s="93">
        <v>3370162.09</v>
      </c>
      <c r="K1073" s="93">
        <v>3547539.04</v>
      </c>
      <c r="L1073" s="93">
        <v>3015408.18</v>
      </c>
      <c r="M1073" s="93">
        <v>177376.95</v>
      </c>
    </row>
    <row r="1074" spans="1:13" x14ac:dyDescent="0.3">
      <c r="A1074" s="91" t="s">
        <v>544</v>
      </c>
      <c r="B1074" s="91" t="s">
        <v>578</v>
      </c>
      <c r="C1074" s="91" t="s">
        <v>590</v>
      </c>
      <c r="D1074" s="91" t="s">
        <v>94</v>
      </c>
      <c r="E1074" s="92">
        <v>44950</v>
      </c>
      <c r="F1074" s="92">
        <v>43796</v>
      </c>
      <c r="G1074" s="92">
        <v>44697</v>
      </c>
      <c r="H1074" s="58"/>
      <c r="I1074" s="94">
        <v>45036.424722222226</v>
      </c>
      <c r="J1074" s="93">
        <v>3376671.12</v>
      </c>
      <c r="K1074" s="93">
        <v>3554390.65</v>
      </c>
      <c r="L1074" s="93">
        <v>3021232.05</v>
      </c>
      <c r="M1074" s="93">
        <v>177719.53</v>
      </c>
    </row>
    <row r="1075" spans="1:13" x14ac:dyDescent="0.3">
      <c r="A1075" s="91" t="s">
        <v>1151</v>
      </c>
      <c r="B1075" s="91" t="s">
        <v>1173</v>
      </c>
      <c r="C1075" s="91" t="s">
        <v>1215</v>
      </c>
      <c r="D1075" s="91" t="s">
        <v>94</v>
      </c>
      <c r="E1075" s="92">
        <v>44431</v>
      </c>
      <c r="F1075" s="92">
        <v>43202</v>
      </c>
      <c r="G1075" s="92">
        <v>44382</v>
      </c>
      <c r="H1075" s="58"/>
      <c r="I1075" s="94">
        <v>44923.508680555555</v>
      </c>
      <c r="J1075" s="93">
        <v>3412744.87</v>
      </c>
      <c r="K1075" s="93">
        <v>3592363.02</v>
      </c>
      <c r="L1075" s="93">
        <v>3053508.56</v>
      </c>
      <c r="M1075" s="93">
        <v>179618.15</v>
      </c>
    </row>
    <row r="1076" spans="1:13" x14ac:dyDescent="0.3">
      <c r="A1076" s="91" t="s">
        <v>92</v>
      </c>
      <c r="B1076" s="91" t="s">
        <v>92</v>
      </c>
      <c r="C1076" s="91" t="s">
        <v>220</v>
      </c>
      <c r="D1076" s="91" t="s">
        <v>94</v>
      </c>
      <c r="E1076" s="92">
        <v>44504</v>
      </c>
      <c r="F1076" s="92">
        <v>43427</v>
      </c>
      <c r="G1076" s="92">
        <v>43724</v>
      </c>
      <c r="H1076" s="58"/>
      <c r="I1076" s="94">
        <v>44504.568819444445</v>
      </c>
      <c r="J1076" s="93">
        <v>3063973.75</v>
      </c>
      <c r="K1076" s="93">
        <v>3604675</v>
      </c>
      <c r="L1076" s="93">
        <v>3063973.75</v>
      </c>
      <c r="M1076" s="93">
        <v>540701.25</v>
      </c>
    </row>
    <row r="1077" spans="1:13" x14ac:dyDescent="0.3">
      <c r="A1077" s="91" t="s">
        <v>1151</v>
      </c>
      <c r="B1077" s="91" t="s">
        <v>1152</v>
      </c>
      <c r="C1077" s="91" t="s">
        <v>1167</v>
      </c>
      <c r="D1077" s="91" t="s">
        <v>94</v>
      </c>
      <c r="E1077" s="92">
        <v>44141</v>
      </c>
      <c r="F1077" s="92">
        <v>42808</v>
      </c>
      <c r="G1077" s="92">
        <v>43682</v>
      </c>
      <c r="H1077" s="58"/>
      <c r="I1077" s="94">
        <v>44288.463564814818</v>
      </c>
      <c r="J1077" s="93">
        <v>3096745.42</v>
      </c>
      <c r="K1077" s="93">
        <v>3643229.9</v>
      </c>
      <c r="L1077" s="93">
        <v>3096745.42</v>
      </c>
      <c r="M1077" s="93">
        <v>546484.47999999998</v>
      </c>
    </row>
    <row r="1078" spans="1:13" x14ac:dyDescent="0.3">
      <c r="A1078" s="91" t="s">
        <v>932</v>
      </c>
      <c r="B1078" s="91" t="s">
        <v>932</v>
      </c>
      <c r="C1078" s="91" t="s">
        <v>938</v>
      </c>
      <c r="D1078" s="91" t="s">
        <v>94</v>
      </c>
      <c r="E1078" s="92">
        <v>43837</v>
      </c>
      <c r="F1078" s="92">
        <v>43027</v>
      </c>
      <c r="G1078" s="92">
        <v>43753</v>
      </c>
      <c r="H1078" s="58"/>
      <c r="I1078" s="94">
        <v>43838.552974537037</v>
      </c>
      <c r="J1078" s="93">
        <v>3510571.63</v>
      </c>
      <c r="K1078" s="93">
        <v>3695338.56</v>
      </c>
      <c r="L1078" s="93">
        <v>3141037.77</v>
      </c>
      <c r="M1078" s="93">
        <v>184766.93</v>
      </c>
    </row>
    <row r="1079" spans="1:13" x14ac:dyDescent="0.3">
      <c r="A1079" s="91" t="s">
        <v>92</v>
      </c>
      <c r="B1079" s="91" t="s">
        <v>92</v>
      </c>
      <c r="C1079" s="91" t="s">
        <v>211</v>
      </c>
      <c r="D1079" s="91" t="s">
        <v>94</v>
      </c>
      <c r="E1079" s="92">
        <v>45184</v>
      </c>
      <c r="F1079" s="92">
        <v>43434</v>
      </c>
      <c r="G1079" s="92">
        <v>43726</v>
      </c>
      <c r="H1079" s="58"/>
      <c r="I1079" s="94">
        <v>45184.406342592592</v>
      </c>
      <c r="J1079" s="93">
        <v>3147881.38</v>
      </c>
      <c r="K1079" s="93">
        <v>3703389.86</v>
      </c>
      <c r="L1079" s="93">
        <v>3147881.38</v>
      </c>
      <c r="M1079" s="93">
        <v>555508.47999999998</v>
      </c>
    </row>
    <row r="1080" spans="1:13" x14ac:dyDescent="0.3">
      <c r="A1080" s="91" t="s">
        <v>474</v>
      </c>
      <c r="B1080" s="91" t="s">
        <v>497</v>
      </c>
      <c r="C1080" s="91" t="s">
        <v>515</v>
      </c>
      <c r="D1080" s="91" t="s">
        <v>94</v>
      </c>
      <c r="E1080" s="92">
        <v>42972</v>
      </c>
      <c r="F1080" s="92">
        <v>42601</v>
      </c>
      <c r="G1080" s="92">
        <v>42753</v>
      </c>
      <c r="H1080" s="58"/>
      <c r="I1080" s="94">
        <v>43199.81958333333</v>
      </c>
      <c r="J1080" s="93">
        <v>3761341.7</v>
      </c>
      <c r="K1080" s="93">
        <v>3761341.7</v>
      </c>
      <c r="L1080" s="93">
        <v>3197140.44</v>
      </c>
      <c r="M1080" s="93">
        <v>0</v>
      </c>
    </row>
    <row r="1081" spans="1:13" x14ac:dyDescent="0.3">
      <c r="A1081" s="91" t="s">
        <v>544</v>
      </c>
      <c r="B1081" s="91" t="s">
        <v>545</v>
      </c>
      <c r="C1081" s="91" t="s">
        <v>549</v>
      </c>
      <c r="D1081" s="91" t="s">
        <v>94</v>
      </c>
      <c r="E1081" s="92">
        <v>44986</v>
      </c>
      <c r="F1081" s="92">
        <v>44361</v>
      </c>
      <c r="G1081" s="92">
        <v>44967</v>
      </c>
      <c r="H1081" s="58"/>
      <c r="I1081" s="94">
        <v>45134.510659722226</v>
      </c>
      <c r="J1081" s="93">
        <v>3577248.4</v>
      </c>
      <c r="K1081" s="93">
        <v>3765524.63</v>
      </c>
      <c r="L1081" s="93">
        <v>3200695.93</v>
      </c>
      <c r="M1081" s="93">
        <v>188276.23</v>
      </c>
    </row>
    <row r="1082" spans="1:13" x14ac:dyDescent="0.3">
      <c r="A1082" s="91" t="s">
        <v>92</v>
      </c>
      <c r="B1082" s="91" t="s">
        <v>92</v>
      </c>
      <c r="C1082" s="91" t="s">
        <v>1352</v>
      </c>
      <c r="D1082" s="91" t="s">
        <v>94</v>
      </c>
      <c r="E1082" s="92">
        <v>45113</v>
      </c>
      <c r="F1082" s="92">
        <v>44818</v>
      </c>
      <c r="G1082" s="92">
        <v>45113</v>
      </c>
      <c r="H1082" s="58"/>
      <c r="I1082" s="94">
        <v>45169.578645833331</v>
      </c>
      <c r="J1082" s="93">
        <v>3201714.6</v>
      </c>
      <c r="K1082" s="93">
        <v>3766723.06</v>
      </c>
      <c r="L1082" s="93">
        <v>3201714.6</v>
      </c>
      <c r="M1082" s="93">
        <v>565008.46</v>
      </c>
    </row>
    <row r="1083" spans="1:13" x14ac:dyDescent="0.3">
      <c r="A1083" s="91" t="s">
        <v>280</v>
      </c>
      <c r="B1083" s="91" t="s">
        <v>281</v>
      </c>
      <c r="C1083" s="91" t="s">
        <v>326</v>
      </c>
      <c r="D1083" s="91" t="s">
        <v>94</v>
      </c>
      <c r="E1083" s="58"/>
      <c r="F1083" s="92">
        <v>42726</v>
      </c>
      <c r="G1083" s="92">
        <v>43581</v>
      </c>
      <c r="H1083" s="58"/>
      <c r="I1083" s="83"/>
      <c r="J1083" s="93">
        <v>3581378.44</v>
      </c>
      <c r="K1083" s="93">
        <v>3769872.04</v>
      </c>
      <c r="L1083" s="93">
        <v>3204391.23</v>
      </c>
      <c r="M1083" s="93">
        <v>188493.6</v>
      </c>
    </row>
    <row r="1084" spans="1:13" x14ac:dyDescent="0.3">
      <c r="A1084" s="91" t="s">
        <v>474</v>
      </c>
      <c r="B1084" s="91" t="s">
        <v>497</v>
      </c>
      <c r="C1084" s="91" t="s">
        <v>530</v>
      </c>
      <c r="D1084" s="91" t="s">
        <v>94</v>
      </c>
      <c r="E1084" s="92">
        <v>42972</v>
      </c>
      <c r="F1084" s="92">
        <v>42600</v>
      </c>
      <c r="G1084" s="92">
        <v>42746</v>
      </c>
      <c r="H1084" s="58"/>
      <c r="I1084" s="94">
        <v>43199.819560185184</v>
      </c>
      <c r="J1084" s="93">
        <v>3811920.8</v>
      </c>
      <c r="K1084" s="93">
        <v>3811920.8</v>
      </c>
      <c r="L1084" s="93">
        <v>3240132.68</v>
      </c>
      <c r="M1084" s="93">
        <v>0</v>
      </c>
    </row>
    <row r="1085" spans="1:13" x14ac:dyDescent="0.3">
      <c r="A1085" s="91" t="s">
        <v>647</v>
      </c>
      <c r="B1085" s="91" t="s">
        <v>647</v>
      </c>
      <c r="C1085" s="91" t="s">
        <v>656</v>
      </c>
      <c r="D1085" s="91" t="s">
        <v>94</v>
      </c>
      <c r="E1085" s="92">
        <v>44917</v>
      </c>
      <c r="F1085" s="92">
        <v>44265</v>
      </c>
      <c r="G1085" s="92">
        <v>44265</v>
      </c>
      <c r="H1085" s="58"/>
      <c r="I1085" s="94">
        <v>44967.447638888887</v>
      </c>
      <c r="J1085" s="93">
        <v>3248967.58</v>
      </c>
      <c r="K1085" s="93">
        <v>3822314.8</v>
      </c>
      <c r="L1085" s="93">
        <v>3248967.58</v>
      </c>
      <c r="M1085" s="93">
        <v>573347.22</v>
      </c>
    </row>
    <row r="1086" spans="1:13" x14ac:dyDescent="0.3">
      <c r="A1086" s="91" t="s">
        <v>474</v>
      </c>
      <c r="B1086" s="91" t="s">
        <v>475</v>
      </c>
      <c r="C1086" s="91" t="s">
        <v>494</v>
      </c>
      <c r="D1086" s="91" t="s">
        <v>94</v>
      </c>
      <c r="E1086" s="92">
        <v>43333</v>
      </c>
      <c r="F1086" s="92">
        <v>42614</v>
      </c>
      <c r="G1086" s="92">
        <v>42738</v>
      </c>
      <c r="H1086" s="58"/>
      <c r="I1086" s="94">
        <v>43333.55431712963</v>
      </c>
      <c r="J1086" s="93">
        <v>3831050.2</v>
      </c>
      <c r="K1086" s="93">
        <v>3831050.2</v>
      </c>
      <c r="L1086" s="93">
        <v>3256392.67</v>
      </c>
      <c r="M1086" s="93">
        <v>0</v>
      </c>
    </row>
    <row r="1087" spans="1:13" x14ac:dyDescent="0.3">
      <c r="A1087" s="91" t="s">
        <v>1151</v>
      </c>
      <c r="B1087" s="91" t="s">
        <v>1173</v>
      </c>
      <c r="C1087" s="91" t="s">
        <v>1343</v>
      </c>
      <c r="D1087" s="91" t="s">
        <v>94</v>
      </c>
      <c r="E1087" s="92">
        <v>45113</v>
      </c>
      <c r="F1087" s="92">
        <v>44274</v>
      </c>
      <c r="G1087" s="92">
        <v>45107</v>
      </c>
      <c r="H1087" s="58"/>
      <c r="I1087" s="94">
        <v>45145.56490740741</v>
      </c>
      <c r="J1087" s="93">
        <v>3667052.16</v>
      </c>
      <c r="K1087" s="93">
        <v>3860054.91</v>
      </c>
      <c r="L1087" s="93">
        <v>3281046.67</v>
      </c>
      <c r="M1087" s="93">
        <v>193002.75</v>
      </c>
    </row>
    <row r="1088" spans="1:13" x14ac:dyDescent="0.3">
      <c r="A1088" s="91" t="s">
        <v>280</v>
      </c>
      <c r="B1088" s="91" t="s">
        <v>418</v>
      </c>
      <c r="C1088" s="91" t="s">
        <v>1369</v>
      </c>
      <c r="D1088" s="91" t="s">
        <v>94</v>
      </c>
      <c r="E1088" s="58"/>
      <c r="F1088" s="92">
        <v>42703</v>
      </c>
      <c r="G1088" s="92">
        <v>45210</v>
      </c>
      <c r="H1088" s="58"/>
      <c r="I1088" s="94">
        <v>45211.438333333332</v>
      </c>
      <c r="J1088" s="93">
        <v>3668336.62</v>
      </c>
      <c r="K1088" s="93">
        <v>3861406.97</v>
      </c>
      <c r="L1088" s="93">
        <v>3282195.92</v>
      </c>
      <c r="M1088" s="93">
        <v>193070.35</v>
      </c>
    </row>
    <row r="1089" spans="1:13" x14ac:dyDescent="0.3">
      <c r="A1089" s="91" t="s">
        <v>92</v>
      </c>
      <c r="B1089" s="91" t="s">
        <v>92</v>
      </c>
      <c r="C1089" s="91" t="s">
        <v>243</v>
      </c>
      <c r="D1089" s="91" t="s">
        <v>94</v>
      </c>
      <c r="E1089" s="92">
        <v>45222</v>
      </c>
      <c r="F1089" s="92">
        <v>44634</v>
      </c>
      <c r="G1089" s="92">
        <v>44634</v>
      </c>
      <c r="H1089" s="58"/>
      <c r="I1089" s="94">
        <v>45223.387071759258</v>
      </c>
      <c r="J1089" s="93">
        <v>3282303.31</v>
      </c>
      <c r="K1089" s="93">
        <v>3861533.31</v>
      </c>
      <c r="L1089" s="93">
        <v>3282303.31</v>
      </c>
      <c r="M1089" s="93">
        <v>579230</v>
      </c>
    </row>
    <row r="1090" spans="1:13" x14ac:dyDescent="0.3">
      <c r="A1090" s="91" t="s">
        <v>474</v>
      </c>
      <c r="B1090" s="91" t="s">
        <v>497</v>
      </c>
      <c r="C1090" s="91" t="s">
        <v>533</v>
      </c>
      <c r="D1090" s="91" t="s">
        <v>94</v>
      </c>
      <c r="E1090" s="92">
        <v>43563</v>
      </c>
      <c r="F1090" s="92">
        <v>42348</v>
      </c>
      <c r="G1090" s="92">
        <v>42381</v>
      </c>
      <c r="H1090" s="58"/>
      <c r="I1090" s="94">
        <v>43563.523877314816</v>
      </c>
      <c r="J1090" s="93">
        <v>3874600</v>
      </c>
      <c r="K1090" s="93">
        <v>3874600</v>
      </c>
      <c r="L1090" s="93">
        <v>3293410</v>
      </c>
      <c r="M1090" s="93">
        <v>0</v>
      </c>
    </row>
    <row r="1091" spans="1:13" x14ac:dyDescent="0.3">
      <c r="A1091" s="91" t="s">
        <v>962</v>
      </c>
      <c r="B1091" s="91" t="s">
        <v>962</v>
      </c>
      <c r="C1091" s="91" t="s">
        <v>970</v>
      </c>
      <c r="D1091" s="91" t="s">
        <v>94</v>
      </c>
      <c r="E1091" s="92">
        <v>44981</v>
      </c>
      <c r="F1091" s="92">
        <v>44019</v>
      </c>
      <c r="G1091" s="92">
        <v>44872</v>
      </c>
      <c r="H1091" s="58"/>
      <c r="I1091" s="94">
        <v>44988.496736111112</v>
      </c>
      <c r="J1091" s="93">
        <v>3721489.99</v>
      </c>
      <c r="K1091" s="93">
        <v>3927538.88</v>
      </c>
      <c r="L1091" s="93">
        <v>3338408.04</v>
      </c>
      <c r="M1091" s="93">
        <v>206048.89</v>
      </c>
    </row>
    <row r="1092" spans="1:13" x14ac:dyDescent="0.3">
      <c r="A1092" s="91" t="s">
        <v>962</v>
      </c>
      <c r="B1092" s="91" t="s">
        <v>962</v>
      </c>
      <c r="C1092" s="91" t="s">
        <v>965</v>
      </c>
      <c r="D1092" s="91" t="s">
        <v>94</v>
      </c>
      <c r="E1092" s="92">
        <v>43742</v>
      </c>
      <c r="F1092" s="92">
        <v>42744</v>
      </c>
      <c r="G1092" s="92">
        <v>43606</v>
      </c>
      <c r="H1092" s="58"/>
      <c r="I1092" s="94">
        <v>43742.620011574072</v>
      </c>
      <c r="J1092" s="93">
        <v>3707692.29</v>
      </c>
      <c r="K1092" s="93">
        <v>3938858.1</v>
      </c>
      <c r="L1092" s="93">
        <v>3348029.38</v>
      </c>
      <c r="M1092" s="93">
        <v>231165.81</v>
      </c>
    </row>
    <row r="1093" spans="1:13" x14ac:dyDescent="0.3">
      <c r="A1093" s="91" t="s">
        <v>1151</v>
      </c>
      <c r="B1093" s="91" t="s">
        <v>1173</v>
      </c>
      <c r="C1093" s="91" t="s">
        <v>1348</v>
      </c>
      <c r="D1093" s="91" t="s">
        <v>94</v>
      </c>
      <c r="E1093" s="92">
        <v>45138</v>
      </c>
      <c r="F1093" s="92">
        <v>44159</v>
      </c>
      <c r="G1093" s="92">
        <v>45138</v>
      </c>
      <c r="H1093" s="58"/>
      <c r="I1093" s="94">
        <v>45230.495555555557</v>
      </c>
      <c r="J1093" s="93">
        <v>3751917.54</v>
      </c>
      <c r="K1093" s="93">
        <v>3949386.88</v>
      </c>
      <c r="L1093" s="93">
        <v>3356978.84</v>
      </c>
      <c r="M1093" s="93">
        <v>197469.34</v>
      </c>
    </row>
    <row r="1094" spans="1:13" x14ac:dyDescent="0.3">
      <c r="A1094" s="91" t="s">
        <v>993</v>
      </c>
      <c r="B1094" s="91" t="s">
        <v>994</v>
      </c>
      <c r="C1094" s="91" t="s">
        <v>1316</v>
      </c>
      <c r="D1094" s="91" t="s">
        <v>94</v>
      </c>
      <c r="E1094" s="92">
        <v>45167</v>
      </c>
      <c r="F1094" s="92">
        <v>44019</v>
      </c>
      <c r="G1094" s="92">
        <v>45090</v>
      </c>
      <c r="H1094" s="58"/>
      <c r="I1094" s="94">
        <v>45169.449016203704</v>
      </c>
      <c r="J1094" s="93">
        <v>3369503.6</v>
      </c>
      <c r="K1094" s="93">
        <v>3964121.88</v>
      </c>
      <c r="L1094" s="93">
        <v>3369503.6</v>
      </c>
      <c r="M1094" s="93">
        <v>594618.28</v>
      </c>
    </row>
    <row r="1095" spans="1:13" x14ac:dyDescent="0.3">
      <c r="A1095" s="91" t="s">
        <v>1151</v>
      </c>
      <c r="B1095" s="91" t="s">
        <v>1173</v>
      </c>
      <c r="C1095" s="91" t="s">
        <v>1370</v>
      </c>
      <c r="D1095" s="91" t="s">
        <v>94</v>
      </c>
      <c r="E1095" s="92">
        <v>45230</v>
      </c>
      <c r="F1095" s="92">
        <v>44208</v>
      </c>
      <c r="G1095" s="92">
        <v>45230</v>
      </c>
      <c r="H1095" s="58"/>
      <c r="I1095" s="94">
        <v>45230.52511574074</v>
      </c>
      <c r="J1095" s="93">
        <v>3808671.1</v>
      </c>
      <c r="K1095" s="93">
        <v>4009127.47</v>
      </c>
      <c r="L1095" s="93">
        <v>3407758.35</v>
      </c>
      <c r="M1095" s="93">
        <v>200456.37</v>
      </c>
    </row>
    <row r="1096" spans="1:13" x14ac:dyDescent="0.3">
      <c r="A1096" s="91" t="s">
        <v>993</v>
      </c>
      <c r="B1096" s="91" t="s">
        <v>1011</v>
      </c>
      <c r="C1096" s="91" t="s">
        <v>1015</v>
      </c>
      <c r="D1096" s="91" t="s">
        <v>94</v>
      </c>
      <c r="E1096" s="58"/>
      <c r="F1096" s="92">
        <v>42488</v>
      </c>
      <c r="G1096" s="92">
        <v>43573</v>
      </c>
      <c r="H1096" s="58"/>
      <c r="I1096" s="83"/>
      <c r="J1096" s="93">
        <v>3429852</v>
      </c>
      <c r="K1096" s="93">
        <v>4035120</v>
      </c>
      <c r="L1096" s="93">
        <v>3429852</v>
      </c>
      <c r="M1096" s="93">
        <v>605268</v>
      </c>
    </row>
    <row r="1097" spans="1:13" x14ac:dyDescent="0.3">
      <c r="A1097" s="91" t="s">
        <v>993</v>
      </c>
      <c r="B1097" s="91" t="s">
        <v>994</v>
      </c>
      <c r="C1097" s="91" t="s">
        <v>995</v>
      </c>
      <c r="D1097" s="91" t="s">
        <v>94</v>
      </c>
      <c r="E1097" s="58"/>
      <c r="F1097" s="92">
        <v>42712</v>
      </c>
      <c r="G1097" s="92">
        <v>43719</v>
      </c>
      <c r="H1097" s="58"/>
      <c r="I1097" s="83"/>
      <c r="J1097" s="93">
        <v>3468880.23</v>
      </c>
      <c r="K1097" s="93">
        <v>4081035.56</v>
      </c>
      <c r="L1097" s="93">
        <v>3468880.23</v>
      </c>
      <c r="M1097" s="93">
        <v>612155.32999999996</v>
      </c>
    </row>
    <row r="1098" spans="1:13" x14ac:dyDescent="0.3">
      <c r="A1098" s="91" t="s">
        <v>447</v>
      </c>
      <c r="B1098" s="91" t="s">
        <v>448</v>
      </c>
      <c r="C1098" s="91" t="s">
        <v>463</v>
      </c>
      <c r="D1098" s="91" t="s">
        <v>94</v>
      </c>
      <c r="E1098" s="92">
        <v>45149</v>
      </c>
      <c r="F1098" s="92">
        <v>42683</v>
      </c>
      <c r="G1098" s="92">
        <v>45012</v>
      </c>
      <c r="H1098" s="58"/>
      <c r="I1098" s="94">
        <v>45189.351030092592</v>
      </c>
      <c r="J1098" s="93">
        <v>3694680.9</v>
      </c>
      <c r="K1098" s="93">
        <v>4105201</v>
      </c>
      <c r="L1098" s="93">
        <v>3489420.85</v>
      </c>
      <c r="M1098" s="93">
        <v>410520.1</v>
      </c>
    </row>
    <row r="1099" spans="1:13" x14ac:dyDescent="0.3">
      <c r="A1099" s="91" t="s">
        <v>1151</v>
      </c>
      <c r="B1099" s="91" t="s">
        <v>1173</v>
      </c>
      <c r="C1099" s="91" t="s">
        <v>1180</v>
      </c>
      <c r="D1099" s="91" t="s">
        <v>94</v>
      </c>
      <c r="E1099" s="92">
        <v>44977</v>
      </c>
      <c r="F1099" s="92">
        <v>44162</v>
      </c>
      <c r="G1099" s="92">
        <v>44566</v>
      </c>
      <c r="H1099" s="58"/>
      <c r="I1099" s="94">
        <v>45019.434930555559</v>
      </c>
      <c r="J1099" s="93">
        <v>3962263.75</v>
      </c>
      <c r="K1099" s="93">
        <v>4170803.95</v>
      </c>
      <c r="L1099" s="93">
        <v>3545183.35</v>
      </c>
      <c r="M1099" s="93">
        <v>208540.2</v>
      </c>
    </row>
    <row r="1100" spans="1:13" x14ac:dyDescent="0.3">
      <c r="A1100" s="91" t="s">
        <v>1151</v>
      </c>
      <c r="B1100" s="91" t="s">
        <v>1173</v>
      </c>
      <c r="C1100" s="91" t="s">
        <v>1332</v>
      </c>
      <c r="D1100" s="91" t="s">
        <v>94</v>
      </c>
      <c r="E1100" s="92">
        <v>45229</v>
      </c>
      <c r="F1100" s="92">
        <v>44153</v>
      </c>
      <c r="G1100" s="92">
        <v>45105</v>
      </c>
      <c r="H1100" s="58"/>
      <c r="I1100" s="94">
        <v>45230.59306712963</v>
      </c>
      <c r="J1100" s="93">
        <v>3969434.87</v>
      </c>
      <c r="K1100" s="93">
        <v>4178352.5</v>
      </c>
      <c r="L1100" s="93">
        <v>3551599.62</v>
      </c>
      <c r="M1100" s="93">
        <v>208917.63</v>
      </c>
    </row>
    <row r="1101" spans="1:13" x14ac:dyDescent="0.3">
      <c r="A1101" s="91" t="s">
        <v>736</v>
      </c>
      <c r="B1101" s="91" t="s">
        <v>739</v>
      </c>
      <c r="C1101" s="91" t="s">
        <v>762</v>
      </c>
      <c r="D1101" s="91" t="s">
        <v>94</v>
      </c>
      <c r="E1101" s="92">
        <v>44314</v>
      </c>
      <c r="F1101" s="92">
        <v>43313</v>
      </c>
      <c r="G1101" s="92">
        <v>44133</v>
      </c>
      <c r="H1101" s="58"/>
      <c r="I1101" s="94">
        <v>44343.453773148147</v>
      </c>
      <c r="J1101" s="93">
        <v>3970851.85</v>
      </c>
      <c r="K1101" s="93">
        <v>4179844.05</v>
      </c>
      <c r="L1101" s="93">
        <v>3552867.44</v>
      </c>
      <c r="M1101" s="93">
        <v>208992.2</v>
      </c>
    </row>
    <row r="1102" spans="1:13" x14ac:dyDescent="0.3">
      <c r="A1102" s="91" t="s">
        <v>993</v>
      </c>
      <c r="B1102" s="91" t="s">
        <v>994</v>
      </c>
      <c r="C1102" s="91" t="s">
        <v>996</v>
      </c>
      <c r="D1102" s="91" t="s">
        <v>94</v>
      </c>
      <c r="E1102" s="92">
        <v>45170</v>
      </c>
      <c r="F1102" s="92">
        <v>42892</v>
      </c>
      <c r="G1102" s="92">
        <v>43672</v>
      </c>
      <c r="H1102" s="58"/>
      <c r="I1102" s="94">
        <v>45202.467361111114</v>
      </c>
      <c r="J1102" s="93">
        <v>3580796.3</v>
      </c>
      <c r="K1102" s="93">
        <v>4212701.53</v>
      </c>
      <c r="L1102" s="93">
        <v>3580796.3</v>
      </c>
      <c r="M1102" s="93">
        <v>631905.23</v>
      </c>
    </row>
    <row r="1103" spans="1:13" x14ac:dyDescent="0.3">
      <c r="A1103" s="91" t="s">
        <v>962</v>
      </c>
      <c r="B1103" s="91" t="s">
        <v>962</v>
      </c>
      <c r="C1103" s="91" t="s">
        <v>971</v>
      </c>
      <c r="D1103" s="91" t="s">
        <v>94</v>
      </c>
      <c r="E1103" s="92">
        <v>44060</v>
      </c>
      <c r="F1103" s="92">
        <v>42717</v>
      </c>
      <c r="G1103" s="92">
        <v>43641</v>
      </c>
      <c r="H1103" s="58"/>
      <c r="I1103" s="94">
        <v>44572.610069444447</v>
      </c>
      <c r="J1103" s="93">
        <v>3980098.16</v>
      </c>
      <c r="K1103" s="93">
        <v>4224742.4400000004</v>
      </c>
      <c r="L1103" s="93">
        <v>3591031.07</v>
      </c>
      <c r="M1103" s="93">
        <v>244644.28</v>
      </c>
    </row>
    <row r="1104" spans="1:13" x14ac:dyDescent="0.3">
      <c r="A1104" s="91" t="s">
        <v>280</v>
      </c>
      <c r="B1104" s="91" t="s">
        <v>281</v>
      </c>
      <c r="C1104" s="91" t="s">
        <v>320</v>
      </c>
      <c r="D1104" s="91" t="s">
        <v>94</v>
      </c>
      <c r="E1104" s="58"/>
      <c r="F1104" s="92">
        <v>42664</v>
      </c>
      <c r="G1104" s="92">
        <v>43584</v>
      </c>
      <c r="H1104" s="58"/>
      <c r="I1104" s="83"/>
      <c r="J1104" s="93">
        <v>4054296.05</v>
      </c>
      <c r="K1104" s="93">
        <v>4267680.05</v>
      </c>
      <c r="L1104" s="93">
        <v>3627528.04</v>
      </c>
      <c r="M1104" s="93">
        <v>213384</v>
      </c>
    </row>
    <row r="1105" spans="1:13" x14ac:dyDescent="0.3">
      <c r="A1105" s="91" t="s">
        <v>1151</v>
      </c>
      <c r="B1105" s="91" t="s">
        <v>1173</v>
      </c>
      <c r="C1105" s="91" t="s">
        <v>1324</v>
      </c>
      <c r="D1105" s="91" t="s">
        <v>94</v>
      </c>
      <c r="E1105" s="92">
        <v>45107</v>
      </c>
      <c r="F1105" s="92">
        <v>44193</v>
      </c>
      <c r="G1105" s="92">
        <v>45107</v>
      </c>
      <c r="H1105" s="58"/>
      <c r="I1105" s="94">
        <v>45210.397106481483</v>
      </c>
      <c r="J1105" s="93">
        <v>4107189.29</v>
      </c>
      <c r="K1105" s="93">
        <v>4323357.1500000004</v>
      </c>
      <c r="L1105" s="93">
        <v>3674853.57</v>
      </c>
      <c r="M1105" s="93">
        <v>216167.86</v>
      </c>
    </row>
    <row r="1106" spans="1:13" x14ac:dyDescent="0.3">
      <c r="A1106" s="91" t="s">
        <v>544</v>
      </c>
      <c r="B1106" s="91" t="s">
        <v>578</v>
      </c>
      <c r="C1106" s="91" t="s">
        <v>627</v>
      </c>
      <c r="D1106" s="91" t="s">
        <v>94</v>
      </c>
      <c r="E1106" s="92">
        <v>44922</v>
      </c>
      <c r="F1106" s="92">
        <v>42629</v>
      </c>
      <c r="G1106" s="92">
        <v>43649</v>
      </c>
      <c r="H1106" s="58"/>
      <c r="I1106" s="94">
        <v>45202.462048611109</v>
      </c>
      <c r="J1106" s="93">
        <v>4115554.13</v>
      </c>
      <c r="K1106" s="93">
        <v>4332162.24</v>
      </c>
      <c r="L1106" s="93">
        <v>3682337.9</v>
      </c>
      <c r="M1106" s="93">
        <v>216608.11</v>
      </c>
    </row>
    <row r="1107" spans="1:13" x14ac:dyDescent="0.3">
      <c r="A1107" s="91" t="s">
        <v>736</v>
      </c>
      <c r="B1107" s="91" t="s">
        <v>739</v>
      </c>
      <c r="C1107" s="91" t="s">
        <v>744</v>
      </c>
      <c r="D1107" s="91" t="s">
        <v>94</v>
      </c>
      <c r="E1107" s="92">
        <v>44965</v>
      </c>
      <c r="F1107" s="92">
        <v>43747</v>
      </c>
      <c r="G1107" s="92">
        <v>43747</v>
      </c>
      <c r="H1107" s="58"/>
      <c r="I1107" s="94">
        <v>44988.501446759263</v>
      </c>
      <c r="J1107" s="93">
        <v>4146567.36</v>
      </c>
      <c r="K1107" s="93">
        <v>4364807.75</v>
      </c>
      <c r="L1107" s="93">
        <v>3710086.58</v>
      </c>
      <c r="M1107" s="93">
        <v>218240.39</v>
      </c>
    </row>
    <row r="1108" spans="1:13" x14ac:dyDescent="0.3">
      <c r="A1108" s="91" t="s">
        <v>993</v>
      </c>
      <c r="B1108" s="91" t="s">
        <v>1011</v>
      </c>
      <c r="C1108" s="91" t="s">
        <v>1017</v>
      </c>
      <c r="D1108" s="91" t="s">
        <v>94</v>
      </c>
      <c r="E1108" s="58"/>
      <c r="F1108" s="92">
        <v>42485</v>
      </c>
      <c r="G1108" s="92">
        <v>43573</v>
      </c>
      <c r="H1108" s="58"/>
      <c r="I1108" s="83"/>
      <c r="J1108" s="93">
        <v>3714748.07</v>
      </c>
      <c r="K1108" s="93">
        <v>4370291.8499999996</v>
      </c>
      <c r="L1108" s="93">
        <v>3714748.07</v>
      </c>
      <c r="M1108" s="93">
        <v>655543.78</v>
      </c>
    </row>
    <row r="1109" spans="1:13" x14ac:dyDescent="0.3">
      <c r="A1109" s="91" t="s">
        <v>280</v>
      </c>
      <c r="B1109" s="91" t="s">
        <v>281</v>
      </c>
      <c r="C1109" s="91" t="s">
        <v>407</v>
      </c>
      <c r="D1109" s="91" t="s">
        <v>94</v>
      </c>
      <c r="E1109" s="58"/>
      <c r="F1109" s="92">
        <v>42689</v>
      </c>
      <c r="G1109" s="92">
        <v>43538</v>
      </c>
      <c r="H1109" s="58"/>
      <c r="I1109" s="83"/>
      <c r="J1109" s="93">
        <v>4170774.54</v>
      </c>
      <c r="K1109" s="93">
        <v>4390288.99</v>
      </c>
      <c r="L1109" s="93">
        <v>3731745.64</v>
      </c>
      <c r="M1109" s="93">
        <v>219514.45</v>
      </c>
    </row>
    <row r="1110" spans="1:13" x14ac:dyDescent="0.3">
      <c r="A1110" s="91" t="s">
        <v>92</v>
      </c>
      <c r="B1110" s="91" t="s">
        <v>92</v>
      </c>
      <c r="C1110" s="91" t="s">
        <v>152</v>
      </c>
      <c r="D1110" s="91" t="s">
        <v>94</v>
      </c>
      <c r="E1110" s="58"/>
      <c r="F1110" s="92">
        <v>42744</v>
      </c>
      <c r="G1110" s="92">
        <v>43620</v>
      </c>
      <c r="H1110" s="58"/>
      <c r="I1110" s="94">
        <v>43752.550949074073</v>
      </c>
      <c r="J1110" s="93">
        <v>3739627.36</v>
      </c>
      <c r="K1110" s="93">
        <v>4399561.5999999996</v>
      </c>
      <c r="L1110" s="93">
        <v>3739627.36</v>
      </c>
      <c r="M1110" s="93">
        <v>659934.24</v>
      </c>
    </row>
    <row r="1111" spans="1:13" x14ac:dyDescent="0.3">
      <c r="A1111" s="91" t="s">
        <v>1151</v>
      </c>
      <c r="B1111" s="91" t="s">
        <v>1173</v>
      </c>
      <c r="C1111" s="91" t="s">
        <v>1272</v>
      </c>
      <c r="D1111" s="91" t="s">
        <v>94</v>
      </c>
      <c r="E1111" s="92">
        <v>44959</v>
      </c>
      <c r="F1111" s="92">
        <v>44159</v>
      </c>
      <c r="G1111" s="92">
        <v>44159</v>
      </c>
      <c r="H1111" s="58"/>
      <c r="I1111" s="94">
        <v>44959.536747685182</v>
      </c>
      <c r="J1111" s="93">
        <v>4193730.59</v>
      </c>
      <c r="K1111" s="93">
        <v>4414453.25</v>
      </c>
      <c r="L1111" s="93">
        <v>3752285.26</v>
      </c>
      <c r="M1111" s="93">
        <v>220722.66</v>
      </c>
    </row>
    <row r="1112" spans="1:13" x14ac:dyDescent="0.3">
      <c r="A1112" s="91" t="s">
        <v>92</v>
      </c>
      <c r="B1112" s="91" t="s">
        <v>92</v>
      </c>
      <c r="C1112" s="91" t="s">
        <v>140</v>
      </c>
      <c r="D1112" s="91" t="s">
        <v>94</v>
      </c>
      <c r="E1112" s="92">
        <v>45106</v>
      </c>
      <c r="F1112" s="92">
        <v>44827</v>
      </c>
      <c r="G1112" s="92">
        <v>44827</v>
      </c>
      <c r="H1112" s="58"/>
      <c r="I1112" s="94">
        <v>45139.61787037037</v>
      </c>
      <c r="J1112" s="93">
        <v>3796281.56</v>
      </c>
      <c r="K1112" s="93">
        <v>4466213.5999999996</v>
      </c>
      <c r="L1112" s="93">
        <v>3796281.56</v>
      </c>
      <c r="M1112" s="93">
        <v>669932.04</v>
      </c>
    </row>
    <row r="1113" spans="1:13" x14ac:dyDescent="0.3">
      <c r="A1113" s="91" t="s">
        <v>1151</v>
      </c>
      <c r="B1113" s="91" t="s">
        <v>1173</v>
      </c>
      <c r="C1113" s="91" t="s">
        <v>1260</v>
      </c>
      <c r="D1113" s="91" t="s">
        <v>94</v>
      </c>
      <c r="E1113" s="92">
        <v>44986</v>
      </c>
      <c r="F1113" s="92">
        <v>44265</v>
      </c>
      <c r="G1113" s="92">
        <v>44970</v>
      </c>
      <c r="H1113" s="58"/>
      <c r="I1113" s="94">
        <v>45083.498969907407</v>
      </c>
      <c r="J1113" s="93">
        <v>4267356.55</v>
      </c>
      <c r="K1113" s="93">
        <v>4491954.26</v>
      </c>
      <c r="L1113" s="93">
        <v>3818161.12</v>
      </c>
      <c r="M1113" s="93">
        <v>224597.71</v>
      </c>
    </row>
    <row r="1114" spans="1:13" x14ac:dyDescent="0.3">
      <c r="A1114" s="91" t="s">
        <v>1151</v>
      </c>
      <c r="B1114" s="91" t="s">
        <v>1173</v>
      </c>
      <c r="C1114" s="91" t="s">
        <v>1276</v>
      </c>
      <c r="D1114" s="91" t="s">
        <v>94</v>
      </c>
      <c r="E1114" s="92">
        <v>45176</v>
      </c>
      <c r="F1114" s="92">
        <v>44162</v>
      </c>
      <c r="G1114" s="92">
        <v>44162</v>
      </c>
      <c r="H1114" s="58"/>
      <c r="I1114" s="94">
        <v>45177.582592592589</v>
      </c>
      <c r="J1114" s="93">
        <v>4281955.47</v>
      </c>
      <c r="K1114" s="93">
        <v>4507321.55</v>
      </c>
      <c r="L1114" s="93">
        <v>3831223.31</v>
      </c>
      <c r="M1114" s="93">
        <v>225366.08</v>
      </c>
    </row>
    <row r="1115" spans="1:13" x14ac:dyDescent="0.3">
      <c r="A1115" s="91" t="s">
        <v>1151</v>
      </c>
      <c r="B1115" s="91" t="s">
        <v>1173</v>
      </c>
      <c r="C1115" s="91" t="s">
        <v>1187</v>
      </c>
      <c r="D1115" s="91" t="s">
        <v>94</v>
      </c>
      <c r="E1115" s="92">
        <v>44994</v>
      </c>
      <c r="F1115" s="92">
        <v>44173</v>
      </c>
      <c r="G1115" s="92">
        <v>44173</v>
      </c>
      <c r="H1115" s="58"/>
      <c r="I1115" s="94">
        <v>45005.383240740739</v>
      </c>
      <c r="J1115" s="93">
        <v>4300323.42</v>
      </c>
      <c r="K1115" s="93">
        <v>4526656.2300000004</v>
      </c>
      <c r="L1115" s="93">
        <v>3847657.8</v>
      </c>
      <c r="M1115" s="93">
        <v>226332.81</v>
      </c>
    </row>
    <row r="1116" spans="1:13" x14ac:dyDescent="0.3">
      <c r="A1116" s="91" t="s">
        <v>474</v>
      </c>
      <c r="B1116" s="91" t="s">
        <v>475</v>
      </c>
      <c r="C1116" s="91" t="s">
        <v>486</v>
      </c>
      <c r="D1116" s="91" t="s">
        <v>94</v>
      </c>
      <c r="E1116" s="92">
        <v>44503</v>
      </c>
      <c r="F1116" s="92">
        <v>42948</v>
      </c>
      <c r="G1116" s="92">
        <v>43402</v>
      </c>
      <c r="H1116" s="58"/>
      <c r="I1116" s="94">
        <v>44503.618090277778</v>
      </c>
      <c r="J1116" s="93">
        <v>4559265.08</v>
      </c>
      <c r="K1116" s="93">
        <v>4559265.08</v>
      </c>
      <c r="L1116" s="93">
        <v>3875375.38</v>
      </c>
      <c r="M1116" s="93">
        <v>0</v>
      </c>
    </row>
    <row r="1117" spans="1:13" x14ac:dyDescent="0.3">
      <c r="A1117" s="91" t="s">
        <v>92</v>
      </c>
      <c r="B1117" s="91" t="s">
        <v>92</v>
      </c>
      <c r="C1117" s="91" t="s">
        <v>132</v>
      </c>
      <c r="D1117" s="91" t="s">
        <v>94</v>
      </c>
      <c r="E1117" s="92">
        <v>45149</v>
      </c>
      <c r="F1117" s="92">
        <v>44525</v>
      </c>
      <c r="G1117" s="92">
        <v>44525</v>
      </c>
      <c r="H1117" s="58"/>
      <c r="I1117" s="94">
        <v>45189.508310185185</v>
      </c>
      <c r="J1117" s="93">
        <v>3898070.59</v>
      </c>
      <c r="K1117" s="93">
        <v>4585965.4000000004</v>
      </c>
      <c r="L1117" s="93">
        <v>3898070.59</v>
      </c>
      <c r="M1117" s="93">
        <v>687894.81</v>
      </c>
    </row>
    <row r="1118" spans="1:13" x14ac:dyDescent="0.3">
      <c r="A1118" s="91" t="s">
        <v>280</v>
      </c>
      <c r="B1118" s="91" t="s">
        <v>281</v>
      </c>
      <c r="C1118" s="91" t="s">
        <v>346</v>
      </c>
      <c r="D1118" s="91" t="s">
        <v>94</v>
      </c>
      <c r="E1118" s="92">
        <v>43593</v>
      </c>
      <c r="F1118" s="92">
        <v>42732</v>
      </c>
      <c r="G1118" s="92">
        <v>43593</v>
      </c>
      <c r="H1118" s="58"/>
      <c r="I1118" s="94">
        <v>43706.51289351852</v>
      </c>
      <c r="J1118" s="93">
        <v>4396175.22</v>
      </c>
      <c r="K1118" s="93">
        <v>4627552.8600000003</v>
      </c>
      <c r="L1118" s="93">
        <v>3933419.93</v>
      </c>
      <c r="M1118" s="93">
        <v>231377.64</v>
      </c>
    </row>
    <row r="1119" spans="1:13" x14ac:dyDescent="0.3">
      <c r="A1119" s="91" t="s">
        <v>92</v>
      </c>
      <c r="B1119" s="91" t="s">
        <v>92</v>
      </c>
      <c r="C1119" s="91" t="s">
        <v>143</v>
      </c>
      <c r="D1119" s="91" t="s">
        <v>94</v>
      </c>
      <c r="E1119" s="92">
        <v>44078</v>
      </c>
      <c r="F1119" s="92">
        <v>42839</v>
      </c>
      <c r="G1119" s="92">
        <v>43655</v>
      </c>
      <c r="H1119" s="58"/>
      <c r="I1119" s="94">
        <v>44165.365891203706</v>
      </c>
      <c r="J1119" s="93">
        <v>3980341.11</v>
      </c>
      <c r="K1119" s="93">
        <v>4682754.25</v>
      </c>
      <c r="L1119" s="93">
        <v>3980341.11</v>
      </c>
      <c r="M1119" s="93">
        <v>702413.14</v>
      </c>
    </row>
    <row r="1120" spans="1:13" x14ac:dyDescent="0.3">
      <c r="A1120" s="91" t="s">
        <v>647</v>
      </c>
      <c r="B1120" s="91" t="s">
        <v>647</v>
      </c>
      <c r="C1120" s="91" t="s">
        <v>657</v>
      </c>
      <c r="D1120" s="91" t="s">
        <v>94</v>
      </c>
      <c r="E1120" s="92">
        <v>45079</v>
      </c>
      <c r="F1120" s="92">
        <v>44309</v>
      </c>
      <c r="G1120" s="92">
        <v>44309</v>
      </c>
      <c r="H1120" s="58"/>
      <c r="I1120" s="94">
        <v>45079.612453703703</v>
      </c>
      <c r="J1120" s="93">
        <v>3999725.13</v>
      </c>
      <c r="K1120" s="93">
        <v>4705558.9800000004</v>
      </c>
      <c r="L1120" s="93">
        <v>3999725.13</v>
      </c>
      <c r="M1120" s="93">
        <v>705833.85</v>
      </c>
    </row>
    <row r="1121" spans="1:13" x14ac:dyDescent="0.3">
      <c r="A1121" s="91" t="s">
        <v>932</v>
      </c>
      <c r="B1121" s="91" t="s">
        <v>932</v>
      </c>
      <c r="C1121" s="91" t="s">
        <v>960</v>
      </c>
      <c r="D1121" s="91" t="s">
        <v>94</v>
      </c>
      <c r="E1121" s="92">
        <v>43837</v>
      </c>
      <c r="F1121" s="92">
        <v>43020</v>
      </c>
      <c r="G1121" s="92">
        <v>43735</v>
      </c>
      <c r="H1121" s="58"/>
      <c r="I1121" s="94">
        <v>43838.601585648146</v>
      </c>
      <c r="J1121" s="93">
        <v>4537792.7</v>
      </c>
      <c r="K1121" s="93">
        <v>4776623.9000000004</v>
      </c>
      <c r="L1121" s="93">
        <v>4060130.32</v>
      </c>
      <c r="M1121" s="93">
        <v>238831.2</v>
      </c>
    </row>
    <row r="1122" spans="1:13" x14ac:dyDescent="0.3">
      <c r="A1122" s="91" t="s">
        <v>1151</v>
      </c>
      <c r="B1122" s="91" t="s">
        <v>1173</v>
      </c>
      <c r="C1122" s="91" t="s">
        <v>1339</v>
      </c>
      <c r="D1122" s="91" t="s">
        <v>94</v>
      </c>
      <c r="E1122" s="92">
        <v>45219</v>
      </c>
      <c r="F1122" s="92">
        <v>44183</v>
      </c>
      <c r="G1122" s="92">
        <v>45104</v>
      </c>
      <c r="H1122" s="58"/>
      <c r="I1122" s="94">
        <v>45219.587013888886</v>
      </c>
      <c r="J1122" s="93">
        <v>4562963.82</v>
      </c>
      <c r="K1122" s="93">
        <v>4803119.8099999996</v>
      </c>
      <c r="L1122" s="93">
        <v>4082651.83</v>
      </c>
      <c r="M1122" s="93">
        <v>240155.99</v>
      </c>
    </row>
    <row r="1123" spans="1:13" x14ac:dyDescent="0.3">
      <c r="A1123" s="91" t="s">
        <v>544</v>
      </c>
      <c r="B1123" s="91" t="s">
        <v>578</v>
      </c>
      <c r="C1123" s="91" t="s">
        <v>618</v>
      </c>
      <c r="D1123" s="91" t="s">
        <v>94</v>
      </c>
      <c r="E1123" s="58"/>
      <c r="F1123" s="92">
        <v>42660</v>
      </c>
      <c r="G1123" s="92">
        <v>43605</v>
      </c>
      <c r="H1123" s="58"/>
      <c r="I1123" s="94">
        <v>43853.471099537041</v>
      </c>
      <c r="J1123" s="93">
        <v>4608326.7</v>
      </c>
      <c r="K1123" s="93">
        <v>4850870.21</v>
      </c>
      <c r="L1123" s="93">
        <v>4123239.67</v>
      </c>
      <c r="M1123" s="93">
        <v>242543.51</v>
      </c>
    </row>
    <row r="1124" spans="1:13" x14ac:dyDescent="0.3">
      <c r="A1124" s="91" t="s">
        <v>544</v>
      </c>
      <c r="B1124" s="91" t="s">
        <v>545</v>
      </c>
      <c r="C1124" s="91" t="s">
        <v>548</v>
      </c>
      <c r="D1124" s="91" t="s">
        <v>94</v>
      </c>
      <c r="E1124" s="92">
        <v>44726</v>
      </c>
      <c r="F1124" s="92">
        <v>44125</v>
      </c>
      <c r="G1124" s="92">
        <v>44125</v>
      </c>
      <c r="H1124" s="58"/>
      <c r="I1124" s="94">
        <v>44743.529224537036</v>
      </c>
      <c r="J1124" s="93">
        <v>4658871.25</v>
      </c>
      <c r="K1124" s="93">
        <v>4904075</v>
      </c>
      <c r="L1124" s="93">
        <v>4168463.75</v>
      </c>
      <c r="M1124" s="93">
        <v>245203.75</v>
      </c>
    </row>
    <row r="1125" spans="1:13" x14ac:dyDescent="0.3">
      <c r="A1125" s="91" t="s">
        <v>773</v>
      </c>
      <c r="B1125" s="91" t="s">
        <v>773</v>
      </c>
      <c r="C1125" s="91" t="s">
        <v>846</v>
      </c>
      <c r="D1125" s="91" t="s">
        <v>94</v>
      </c>
      <c r="E1125" s="92">
        <v>44210</v>
      </c>
      <c r="F1125" s="92">
        <v>42955</v>
      </c>
      <c r="G1125" s="92">
        <v>44050</v>
      </c>
      <c r="H1125" s="58"/>
      <c r="I1125" s="94">
        <v>44273.387465277781</v>
      </c>
      <c r="J1125" s="93">
        <v>4179744.18</v>
      </c>
      <c r="K1125" s="93">
        <v>4917346.09</v>
      </c>
      <c r="L1125" s="93">
        <v>4179744.18</v>
      </c>
      <c r="M1125" s="93">
        <v>737601.91</v>
      </c>
    </row>
    <row r="1126" spans="1:13" x14ac:dyDescent="0.3">
      <c r="A1126" s="91" t="s">
        <v>993</v>
      </c>
      <c r="B1126" s="91" t="s">
        <v>1011</v>
      </c>
      <c r="C1126" s="91" t="s">
        <v>1027</v>
      </c>
      <c r="D1126" s="91" t="s">
        <v>94</v>
      </c>
      <c r="E1126" s="92">
        <v>44365</v>
      </c>
      <c r="F1126" s="92">
        <v>42807</v>
      </c>
      <c r="G1126" s="92">
        <v>43637</v>
      </c>
      <c r="H1126" s="58"/>
      <c r="I1126" s="94">
        <v>45027.601736111108</v>
      </c>
      <c r="J1126" s="93">
        <v>4674522.75</v>
      </c>
      <c r="K1126" s="93">
        <v>4920550.26</v>
      </c>
      <c r="L1126" s="93">
        <v>4182467.72</v>
      </c>
      <c r="M1126" s="93">
        <v>246027.51</v>
      </c>
    </row>
    <row r="1127" spans="1:13" x14ac:dyDescent="0.3">
      <c r="A1127" s="91" t="s">
        <v>544</v>
      </c>
      <c r="B1127" s="91" t="s">
        <v>545</v>
      </c>
      <c r="C1127" s="91" t="s">
        <v>555</v>
      </c>
      <c r="D1127" s="91" t="s">
        <v>94</v>
      </c>
      <c r="E1127" s="92">
        <v>45021</v>
      </c>
      <c r="F1127" s="92">
        <v>43794</v>
      </c>
      <c r="G1127" s="92">
        <v>45001</v>
      </c>
      <c r="H1127" s="58"/>
      <c r="I1127" s="94">
        <v>45148.619108796294</v>
      </c>
      <c r="J1127" s="93">
        <v>4695838.13</v>
      </c>
      <c r="K1127" s="93">
        <v>4942987.51</v>
      </c>
      <c r="L1127" s="93">
        <v>4201539.38</v>
      </c>
      <c r="M1127" s="93">
        <v>247149.38</v>
      </c>
    </row>
    <row r="1128" spans="1:13" x14ac:dyDescent="0.3">
      <c r="A1128" s="91" t="s">
        <v>962</v>
      </c>
      <c r="B1128" s="91" t="s">
        <v>962</v>
      </c>
      <c r="C1128" s="91" t="s">
        <v>963</v>
      </c>
      <c r="D1128" s="91" t="s">
        <v>94</v>
      </c>
      <c r="E1128" s="58"/>
      <c r="F1128" s="92">
        <v>42713</v>
      </c>
      <c r="G1128" s="92">
        <v>43612</v>
      </c>
      <c r="H1128" s="58"/>
      <c r="I1128" s="83"/>
      <c r="J1128" s="93">
        <v>4696580.62</v>
      </c>
      <c r="K1128" s="93">
        <v>4951756.25</v>
      </c>
      <c r="L1128" s="93">
        <v>4208992.8099999996</v>
      </c>
      <c r="M1128" s="93">
        <v>255175.63</v>
      </c>
    </row>
    <row r="1129" spans="1:13" x14ac:dyDescent="0.3">
      <c r="A1129" s="91" t="s">
        <v>736</v>
      </c>
      <c r="B1129" s="91" t="s">
        <v>739</v>
      </c>
      <c r="C1129" s="91" t="s">
        <v>743</v>
      </c>
      <c r="D1129" s="91" t="s">
        <v>94</v>
      </c>
      <c r="E1129" s="92">
        <v>44378</v>
      </c>
      <c r="F1129" s="92">
        <v>43000</v>
      </c>
      <c r="G1129" s="92">
        <v>44168</v>
      </c>
      <c r="H1129" s="58"/>
      <c r="I1129" s="94">
        <v>44431.543773148151</v>
      </c>
      <c r="J1129" s="93">
        <v>4727808.74</v>
      </c>
      <c r="K1129" s="93">
        <v>4976640.78</v>
      </c>
      <c r="L1129" s="93">
        <v>4230144.66</v>
      </c>
      <c r="M1129" s="93">
        <v>248832.04</v>
      </c>
    </row>
    <row r="1130" spans="1:13" x14ac:dyDescent="0.3">
      <c r="A1130" s="91" t="s">
        <v>962</v>
      </c>
      <c r="B1130" s="91" t="s">
        <v>962</v>
      </c>
      <c r="C1130" s="91" t="s">
        <v>964</v>
      </c>
      <c r="D1130" s="91" t="s">
        <v>94</v>
      </c>
      <c r="E1130" s="92">
        <v>44214</v>
      </c>
      <c r="F1130" s="92">
        <v>43990</v>
      </c>
      <c r="G1130" s="92">
        <v>43990</v>
      </c>
      <c r="H1130" s="58"/>
      <c r="I1130" s="94">
        <v>44273.37877314815</v>
      </c>
      <c r="J1130" s="93">
        <v>4710952.9000000004</v>
      </c>
      <c r="K1130" s="93">
        <v>4978281</v>
      </c>
      <c r="L1130" s="93">
        <v>4231538.8499999996</v>
      </c>
      <c r="M1130" s="93">
        <v>267328.09999999998</v>
      </c>
    </row>
    <row r="1131" spans="1:13" x14ac:dyDescent="0.3">
      <c r="A1131" s="91" t="s">
        <v>962</v>
      </c>
      <c r="B1131" s="91" t="s">
        <v>962</v>
      </c>
      <c r="C1131" s="91" t="s">
        <v>976</v>
      </c>
      <c r="D1131" s="91" t="s">
        <v>94</v>
      </c>
      <c r="E1131" s="92">
        <v>43643</v>
      </c>
      <c r="F1131" s="92">
        <v>42716</v>
      </c>
      <c r="G1131" s="92">
        <v>43601</v>
      </c>
      <c r="H1131" s="58"/>
      <c r="I1131" s="94">
        <v>43643.558946759258</v>
      </c>
      <c r="J1131" s="93">
        <v>4729530.82</v>
      </c>
      <c r="K1131" s="93">
        <v>4978453.5</v>
      </c>
      <c r="L1131" s="93">
        <v>4231685.47</v>
      </c>
      <c r="M1131" s="93">
        <v>248922.68</v>
      </c>
    </row>
    <row r="1132" spans="1:13" x14ac:dyDescent="0.3">
      <c r="A1132" s="91" t="s">
        <v>474</v>
      </c>
      <c r="B1132" s="91" t="s">
        <v>497</v>
      </c>
      <c r="C1132" s="91" t="s">
        <v>543</v>
      </c>
      <c r="D1132" s="91" t="s">
        <v>94</v>
      </c>
      <c r="E1132" s="92">
        <v>42990</v>
      </c>
      <c r="F1132" s="92">
        <v>42356</v>
      </c>
      <c r="G1132" s="92">
        <v>42527</v>
      </c>
      <c r="H1132" s="58"/>
      <c r="I1132" s="94">
        <v>43199.819074074076</v>
      </c>
      <c r="J1132" s="93">
        <v>4992050.83</v>
      </c>
      <c r="K1132" s="93">
        <v>4992050.83</v>
      </c>
      <c r="L1132" s="93">
        <v>4243243.21</v>
      </c>
      <c r="M1132" s="93">
        <v>0</v>
      </c>
    </row>
    <row r="1133" spans="1:13" x14ac:dyDescent="0.3">
      <c r="A1133" s="91" t="s">
        <v>447</v>
      </c>
      <c r="B1133" s="91" t="s">
        <v>448</v>
      </c>
      <c r="C1133" s="91" t="s">
        <v>460</v>
      </c>
      <c r="D1133" s="91" t="s">
        <v>94</v>
      </c>
      <c r="E1133" s="92">
        <v>44566</v>
      </c>
      <c r="F1133" s="92">
        <v>42683</v>
      </c>
      <c r="G1133" s="92">
        <v>43608</v>
      </c>
      <c r="H1133" s="58"/>
      <c r="I1133" s="94">
        <v>44594.56585648148</v>
      </c>
      <c r="J1133" s="93">
        <v>4496221.8600000003</v>
      </c>
      <c r="K1133" s="93">
        <v>4995802.07</v>
      </c>
      <c r="L1133" s="93">
        <v>4246431.76</v>
      </c>
      <c r="M1133" s="93">
        <v>499580.21</v>
      </c>
    </row>
    <row r="1134" spans="1:13" x14ac:dyDescent="0.3">
      <c r="A1134" s="91" t="s">
        <v>92</v>
      </c>
      <c r="B1134" s="91" t="s">
        <v>92</v>
      </c>
      <c r="C1134" s="91" t="s">
        <v>105</v>
      </c>
      <c r="D1134" s="91" t="s">
        <v>94</v>
      </c>
      <c r="E1134" s="92">
        <v>44984</v>
      </c>
      <c r="F1134" s="92">
        <v>44488</v>
      </c>
      <c r="G1134" s="92">
        <v>44488</v>
      </c>
      <c r="H1134" s="58"/>
      <c r="I1134" s="94">
        <v>44987.560624999998</v>
      </c>
      <c r="J1134" s="93">
        <v>4252234.2</v>
      </c>
      <c r="K1134" s="93">
        <v>5002628.47</v>
      </c>
      <c r="L1134" s="93">
        <v>4252234.2</v>
      </c>
      <c r="M1134" s="93">
        <v>750394.27</v>
      </c>
    </row>
    <row r="1135" spans="1:13" x14ac:dyDescent="0.3">
      <c r="A1135" s="91" t="s">
        <v>92</v>
      </c>
      <c r="B1135" s="91" t="s">
        <v>92</v>
      </c>
      <c r="C1135" s="91" t="s">
        <v>147</v>
      </c>
      <c r="D1135" s="91" t="s">
        <v>94</v>
      </c>
      <c r="E1135" s="92">
        <v>44222</v>
      </c>
      <c r="F1135" s="92">
        <v>43402</v>
      </c>
      <c r="G1135" s="92">
        <v>43703</v>
      </c>
      <c r="H1135" s="58"/>
      <c r="I1135" s="94">
        <v>44378.591168981482</v>
      </c>
      <c r="J1135" s="93">
        <v>4253329.37</v>
      </c>
      <c r="K1135" s="93">
        <v>5003916.91</v>
      </c>
      <c r="L1135" s="93">
        <v>4253329.37</v>
      </c>
      <c r="M1135" s="93">
        <v>750587.54</v>
      </c>
    </row>
    <row r="1136" spans="1:13" x14ac:dyDescent="0.3">
      <c r="A1136" s="91" t="s">
        <v>474</v>
      </c>
      <c r="B1136" s="91" t="s">
        <v>475</v>
      </c>
      <c r="C1136" s="91" t="s">
        <v>478</v>
      </c>
      <c r="D1136" s="91" t="s">
        <v>94</v>
      </c>
      <c r="E1136" s="92">
        <v>44992</v>
      </c>
      <c r="F1136" s="92">
        <v>43721</v>
      </c>
      <c r="G1136" s="92">
        <v>44992</v>
      </c>
      <c r="H1136" s="58"/>
      <c r="I1136" s="94">
        <v>44992.590937499997</v>
      </c>
      <c r="J1136" s="93">
        <v>5009444.08</v>
      </c>
      <c r="K1136" s="93">
        <v>5009444.08</v>
      </c>
      <c r="L1136" s="93">
        <v>4258027.47</v>
      </c>
      <c r="M1136" s="93">
        <v>0</v>
      </c>
    </row>
    <row r="1137" spans="1:13" x14ac:dyDescent="0.3">
      <c r="A1137" s="91" t="s">
        <v>474</v>
      </c>
      <c r="B1137" s="91" t="s">
        <v>497</v>
      </c>
      <c r="C1137" s="91" t="s">
        <v>527</v>
      </c>
      <c r="D1137" s="91" t="s">
        <v>94</v>
      </c>
      <c r="E1137" s="92">
        <v>44365</v>
      </c>
      <c r="F1137" s="92">
        <v>42926</v>
      </c>
      <c r="G1137" s="92">
        <v>43402</v>
      </c>
      <c r="H1137" s="58"/>
      <c r="I1137" s="94">
        <v>44365.471076388887</v>
      </c>
      <c r="J1137" s="93">
        <v>5051354.8</v>
      </c>
      <c r="K1137" s="93">
        <v>5051354.8</v>
      </c>
      <c r="L1137" s="93">
        <v>4293651.6100000003</v>
      </c>
      <c r="M1137" s="93">
        <v>0</v>
      </c>
    </row>
    <row r="1138" spans="1:13" x14ac:dyDescent="0.3">
      <c r="A1138" s="91" t="s">
        <v>474</v>
      </c>
      <c r="B1138" s="91" t="s">
        <v>475</v>
      </c>
      <c r="C1138" s="91" t="s">
        <v>489</v>
      </c>
      <c r="D1138" s="91" t="s">
        <v>94</v>
      </c>
      <c r="E1138" s="92">
        <v>43402</v>
      </c>
      <c r="F1138" s="92">
        <v>42930</v>
      </c>
      <c r="G1138" s="92">
        <v>43402</v>
      </c>
      <c r="H1138" s="58"/>
      <c r="I1138" s="94">
        <v>43896.393773148149</v>
      </c>
      <c r="J1138" s="93">
        <v>5097126.9000000004</v>
      </c>
      <c r="K1138" s="93">
        <v>5097126.9000000004</v>
      </c>
      <c r="L1138" s="93">
        <v>4332557.9000000004</v>
      </c>
      <c r="M1138" s="93">
        <v>0</v>
      </c>
    </row>
    <row r="1139" spans="1:13" x14ac:dyDescent="0.3">
      <c r="A1139" s="91" t="s">
        <v>962</v>
      </c>
      <c r="B1139" s="91" t="s">
        <v>962</v>
      </c>
      <c r="C1139" s="91" t="s">
        <v>968</v>
      </c>
      <c r="D1139" s="91" t="s">
        <v>94</v>
      </c>
      <c r="E1139" s="92">
        <v>45065</v>
      </c>
      <c r="F1139" s="92">
        <v>44008</v>
      </c>
      <c r="G1139" s="92">
        <v>44008</v>
      </c>
      <c r="H1139" s="58"/>
      <c r="I1139" s="94">
        <v>45065.508923611109</v>
      </c>
      <c r="J1139" s="93">
        <v>4837917.87</v>
      </c>
      <c r="K1139" s="93">
        <v>5144964.3</v>
      </c>
      <c r="L1139" s="93">
        <v>4373219.6500000004</v>
      </c>
      <c r="M1139" s="93">
        <v>307046.43</v>
      </c>
    </row>
    <row r="1140" spans="1:13" x14ac:dyDescent="0.3">
      <c r="A1140" s="91" t="s">
        <v>1151</v>
      </c>
      <c r="B1140" s="91" t="s">
        <v>1173</v>
      </c>
      <c r="C1140" s="91" t="s">
        <v>1214</v>
      </c>
      <c r="D1140" s="91" t="s">
        <v>94</v>
      </c>
      <c r="E1140" s="92">
        <v>44358</v>
      </c>
      <c r="F1140" s="92">
        <v>43152</v>
      </c>
      <c r="G1140" s="92">
        <v>43684</v>
      </c>
      <c r="H1140" s="58"/>
      <c r="I1140" s="94">
        <v>44377.553969907407</v>
      </c>
      <c r="J1140" s="93">
        <v>4900885.1900000004</v>
      </c>
      <c r="K1140" s="93">
        <v>5158826.5199999996</v>
      </c>
      <c r="L1140" s="93">
        <v>4385002.54</v>
      </c>
      <c r="M1140" s="93">
        <v>257941.33</v>
      </c>
    </row>
    <row r="1141" spans="1:13" x14ac:dyDescent="0.3">
      <c r="A1141" s="91" t="s">
        <v>1151</v>
      </c>
      <c r="B1141" s="91" t="s">
        <v>1173</v>
      </c>
      <c r="C1141" s="91" t="s">
        <v>1228</v>
      </c>
      <c r="D1141" s="91" t="s">
        <v>94</v>
      </c>
      <c r="E1141" s="92">
        <v>44741</v>
      </c>
      <c r="F1141" s="92">
        <v>44217</v>
      </c>
      <c r="G1141" s="92">
        <v>44217</v>
      </c>
      <c r="H1141" s="58"/>
      <c r="I1141" s="94">
        <v>45208.460486111115</v>
      </c>
      <c r="J1141" s="93">
        <v>4930806.47</v>
      </c>
      <c r="K1141" s="93">
        <v>5190322.5999999996</v>
      </c>
      <c r="L1141" s="93">
        <v>4411774.21</v>
      </c>
      <c r="M1141" s="93">
        <v>259516.13</v>
      </c>
    </row>
    <row r="1142" spans="1:13" x14ac:dyDescent="0.3">
      <c r="A1142" s="91" t="s">
        <v>92</v>
      </c>
      <c r="B1142" s="91" t="s">
        <v>92</v>
      </c>
      <c r="C1142" s="91" t="s">
        <v>149</v>
      </c>
      <c r="D1142" s="91" t="s">
        <v>94</v>
      </c>
      <c r="E1142" s="92">
        <v>43739</v>
      </c>
      <c r="F1142" s="92">
        <v>42751</v>
      </c>
      <c r="G1142" s="92">
        <v>43710</v>
      </c>
      <c r="H1142" s="58"/>
      <c r="I1142" s="94">
        <v>43802.573217592595</v>
      </c>
      <c r="J1142" s="93">
        <v>4415292.17</v>
      </c>
      <c r="K1142" s="93">
        <v>5194461.38</v>
      </c>
      <c r="L1142" s="93">
        <v>4415292.17</v>
      </c>
      <c r="M1142" s="93">
        <v>779169.21</v>
      </c>
    </row>
    <row r="1143" spans="1:13" x14ac:dyDescent="0.3">
      <c r="A1143" s="91" t="s">
        <v>993</v>
      </c>
      <c r="B1143" s="91" t="s">
        <v>1011</v>
      </c>
      <c r="C1143" s="91" t="s">
        <v>1018</v>
      </c>
      <c r="D1143" s="91" t="s">
        <v>94</v>
      </c>
      <c r="E1143" s="58"/>
      <c r="F1143" s="92">
        <v>42523</v>
      </c>
      <c r="G1143" s="92">
        <v>43573</v>
      </c>
      <c r="H1143" s="58"/>
      <c r="I1143" s="94">
        <v>43752.550949074073</v>
      </c>
      <c r="J1143" s="93">
        <v>4438404.3</v>
      </c>
      <c r="K1143" s="93">
        <v>5221652.12</v>
      </c>
      <c r="L1143" s="93">
        <v>4438404.3</v>
      </c>
      <c r="M1143" s="93">
        <v>783247.82</v>
      </c>
    </row>
    <row r="1144" spans="1:13" x14ac:dyDescent="0.3">
      <c r="A1144" s="91" t="s">
        <v>993</v>
      </c>
      <c r="B1144" s="91" t="s">
        <v>994</v>
      </c>
      <c r="C1144" s="91" t="s">
        <v>1005</v>
      </c>
      <c r="D1144" s="91" t="s">
        <v>94</v>
      </c>
      <c r="E1144" s="92">
        <v>44706</v>
      </c>
      <c r="F1144" s="92">
        <v>43875</v>
      </c>
      <c r="G1144" s="92">
        <v>44613</v>
      </c>
      <c r="H1144" s="58"/>
      <c r="I1144" s="94">
        <v>45205.571331018517</v>
      </c>
      <c r="J1144" s="93">
        <v>4443923.12</v>
      </c>
      <c r="K1144" s="93">
        <v>5228144.8499999996</v>
      </c>
      <c r="L1144" s="93">
        <v>4443923.12</v>
      </c>
      <c r="M1144" s="93">
        <v>784221.73</v>
      </c>
    </row>
    <row r="1145" spans="1:13" x14ac:dyDescent="0.3">
      <c r="A1145" s="91" t="s">
        <v>1151</v>
      </c>
      <c r="B1145" s="91" t="s">
        <v>1173</v>
      </c>
      <c r="C1145" s="91" t="s">
        <v>1340</v>
      </c>
      <c r="D1145" s="91" t="s">
        <v>94</v>
      </c>
      <c r="E1145" s="92">
        <v>45208</v>
      </c>
      <c r="F1145" s="92">
        <v>44153</v>
      </c>
      <c r="G1145" s="92">
        <v>45105</v>
      </c>
      <c r="H1145" s="58"/>
      <c r="I1145" s="94">
        <v>45218.587164351855</v>
      </c>
      <c r="J1145" s="93">
        <v>4968975.58</v>
      </c>
      <c r="K1145" s="93">
        <v>5230500.6100000003</v>
      </c>
      <c r="L1145" s="93">
        <v>4445925.51</v>
      </c>
      <c r="M1145" s="93">
        <v>261525.03</v>
      </c>
    </row>
    <row r="1146" spans="1:13" x14ac:dyDescent="0.3">
      <c r="A1146" s="91" t="s">
        <v>993</v>
      </c>
      <c r="B1146" s="91" t="s">
        <v>994</v>
      </c>
      <c r="C1146" s="91" t="s">
        <v>1314</v>
      </c>
      <c r="D1146" s="91" t="s">
        <v>94</v>
      </c>
      <c r="E1146" s="92">
        <v>45182</v>
      </c>
      <c r="F1146" s="92">
        <v>43875</v>
      </c>
      <c r="G1146" s="92">
        <v>45054</v>
      </c>
      <c r="H1146" s="58"/>
      <c r="I1146" s="94">
        <v>45215.57534722222</v>
      </c>
      <c r="J1146" s="93">
        <v>4447229.9800000004</v>
      </c>
      <c r="K1146" s="93">
        <v>5232035.2699999996</v>
      </c>
      <c r="L1146" s="93">
        <v>4447229.9800000004</v>
      </c>
      <c r="M1146" s="93">
        <v>784805.29</v>
      </c>
    </row>
    <row r="1147" spans="1:13" x14ac:dyDescent="0.3">
      <c r="A1147" s="91" t="s">
        <v>474</v>
      </c>
      <c r="B1147" s="91" t="s">
        <v>497</v>
      </c>
      <c r="C1147" s="91" t="s">
        <v>505</v>
      </c>
      <c r="D1147" s="91" t="s">
        <v>94</v>
      </c>
      <c r="E1147" s="58"/>
      <c r="F1147" s="92">
        <v>43658</v>
      </c>
      <c r="G1147" s="92">
        <v>44959</v>
      </c>
      <c r="H1147" s="58"/>
      <c r="I1147" s="94">
        <v>44960.434953703705</v>
      </c>
      <c r="J1147" s="93">
        <v>5457544.79</v>
      </c>
      <c r="K1147" s="93">
        <v>5457544.79</v>
      </c>
      <c r="L1147" s="93">
        <v>4638913.07</v>
      </c>
      <c r="M1147" s="93">
        <v>0</v>
      </c>
    </row>
    <row r="1148" spans="1:13" x14ac:dyDescent="0.3">
      <c r="A1148" s="91" t="s">
        <v>474</v>
      </c>
      <c r="B1148" s="91" t="s">
        <v>475</v>
      </c>
      <c r="C1148" s="91" t="s">
        <v>487</v>
      </c>
      <c r="D1148" s="91" t="s">
        <v>94</v>
      </c>
      <c r="E1148" s="92">
        <v>44909</v>
      </c>
      <c r="F1148" s="92">
        <v>43697</v>
      </c>
      <c r="G1148" s="92">
        <v>44909</v>
      </c>
      <c r="H1148" s="58"/>
      <c r="I1148" s="94">
        <v>44909.322546296295</v>
      </c>
      <c r="J1148" s="93">
        <v>5504643.8300000001</v>
      </c>
      <c r="K1148" s="93">
        <v>5504643.8300000001</v>
      </c>
      <c r="L1148" s="93">
        <v>4678947.26</v>
      </c>
      <c r="M1148" s="93">
        <v>0</v>
      </c>
    </row>
    <row r="1149" spans="1:13" x14ac:dyDescent="0.3">
      <c r="A1149" s="91" t="s">
        <v>474</v>
      </c>
      <c r="B1149" s="91" t="s">
        <v>475</v>
      </c>
      <c r="C1149" s="91" t="s">
        <v>483</v>
      </c>
      <c r="D1149" s="91" t="s">
        <v>94</v>
      </c>
      <c r="E1149" s="92">
        <v>43649</v>
      </c>
      <c r="F1149" s="92">
        <v>42935</v>
      </c>
      <c r="G1149" s="92">
        <v>43486</v>
      </c>
      <c r="H1149" s="58"/>
      <c r="I1149" s="94">
        <v>44846.502604166664</v>
      </c>
      <c r="J1149" s="93">
        <v>5550001.5300000003</v>
      </c>
      <c r="K1149" s="93">
        <v>5550001.5300000003</v>
      </c>
      <c r="L1149" s="93">
        <v>4717501.37</v>
      </c>
      <c r="M1149" s="93">
        <v>0</v>
      </c>
    </row>
    <row r="1150" spans="1:13" x14ac:dyDescent="0.3">
      <c r="A1150" s="91" t="s">
        <v>1151</v>
      </c>
      <c r="B1150" s="91" t="s">
        <v>1173</v>
      </c>
      <c r="C1150" s="91" t="s">
        <v>1309</v>
      </c>
      <c r="D1150" s="91" t="s">
        <v>94</v>
      </c>
      <c r="E1150" s="92">
        <v>45055</v>
      </c>
      <c r="F1150" s="92">
        <v>44383</v>
      </c>
      <c r="G1150" s="92">
        <v>45043</v>
      </c>
      <c r="H1150" s="58"/>
      <c r="I1150" s="94">
        <v>45224.539351851854</v>
      </c>
      <c r="J1150" s="93">
        <v>5098978.26</v>
      </c>
      <c r="K1150" s="93">
        <v>5665531.4000000004</v>
      </c>
      <c r="L1150" s="93">
        <v>4815701.6900000004</v>
      </c>
      <c r="M1150" s="93">
        <v>566553.14</v>
      </c>
    </row>
    <row r="1151" spans="1:13" x14ac:dyDescent="0.3">
      <c r="A1151" s="91" t="s">
        <v>474</v>
      </c>
      <c r="B1151" s="91" t="s">
        <v>497</v>
      </c>
      <c r="C1151" s="91" t="s">
        <v>509</v>
      </c>
      <c r="D1151" s="91" t="s">
        <v>94</v>
      </c>
      <c r="E1151" s="92">
        <v>44945</v>
      </c>
      <c r="F1151" s="92">
        <v>43665</v>
      </c>
      <c r="G1151" s="92">
        <v>44945</v>
      </c>
      <c r="H1151" s="58"/>
      <c r="I1151" s="94">
        <v>44945.384363425925</v>
      </c>
      <c r="J1151" s="93">
        <v>5668195.0499999998</v>
      </c>
      <c r="K1151" s="93">
        <v>5668195.0499999998</v>
      </c>
      <c r="L1151" s="93">
        <v>4817965.79</v>
      </c>
      <c r="M1151" s="93">
        <v>0</v>
      </c>
    </row>
    <row r="1152" spans="1:13" x14ac:dyDescent="0.3">
      <c r="A1152" s="91" t="s">
        <v>92</v>
      </c>
      <c r="B1152" s="91" t="s">
        <v>92</v>
      </c>
      <c r="C1152" s="91" t="s">
        <v>145</v>
      </c>
      <c r="D1152" s="91" t="s">
        <v>94</v>
      </c>
      <c r="E1152" s="92">
        <v>45015</v>
      </c>
      <c r="F1152" s="92">
        <v>44782</v>
      </c>
      <c r="G1152" s="92">
        <v>44942</v>
      </c>
      <c r="H1152" s="58"/>
      <c r="I1152" s="94">
        <v>45093.530833333331</v>
      </c>
      <c r="J1152" s="93">
        <v>4840356.88</v>
      </c>
      <c r="K1152" s="93">
        <v>5694537.5099999998</v>
      </c>
      <c r="L1152" s="93">
        <v>4840356.88</v>
      </c>
      <c r="M1152" s="93">
        <v>854180.63</v>
      </c>
    </row>
    <row r="1153" spans="1:13" x14ac:dyDescent="0.3">
      <c r="A1153" s="91" t="s">
        <v>474</v>
      </c>
      <c r="B1153" s="91" t="s">
        <v>475</v>
      </c>
      <c r="C1153" s="91" t="s">
        <v>484</v>
      </c>
      <c r="D1153" s="91" t="s">
        <v>94</v>
      </c>
      <c r="E1153" s="92">
        <v>44978</v>
      </c>
      <c r="F1153" s="92">
        <v>43707</v>
      </c>
      <c r="G1153" s="92">
        <v>44977</v>
      </c>
      <c r="H1153" s="58"/>
      <c r="I1153" s="94">
        <v>45168.4059375</v>
      </c>
      <c r="J1153" s="93">
        <v>5710248.04</v>
      </c>
      <c r="K1153" s="93">
        <v>5710248.04</v>
      </c>
      <c r="L1153" s="93">
        <v>4853710.83</v>
      </c>
      <c r="M1153" s="93">
        <v>0</v>
      </c>
    </row>
    <row r="1154" spans="1:13" x14ac:dyDescent="0.3">
      <c r="A1154" s="91" t="s">
        <v>474</v>
      </c>
      <c r="B1154" s="91" t="s">
        <v>497</v>
      </c>
      <c r="C1154" s="91" t="s">
        <v>508</v>
      </c>
      <c r="D1154" s="91" t="s">
        <v>94</v>
      </c>
      <c r="E1154" s="92">
        <v>43410</v>
      </c>
      <c r="F1154" s="92">
        <v>42929</v>
      </c>
      <c r="G1154" s="92">
        <v>43402</v>
      </c>
      <c r="H1154" s="58"/>
      <c r="I1154" s="94">
        <v>43580.369976851849</v>
      </c>
      <c r="J1154" s="93">
        <v>5740902.8499999996</v>
      </c>
      <c r="K1154" s="93">
        <v>5740902.8499999996</v>
      </c>
      <c r="L1154" s="93">
        <v>4879767.46</v>
      </c>
      <c r="M1154" s="93">
        <v>0</v>
      </c>
    </row>
    <row r="1155" spans="1:13" x14ac:dyDescent="0.3">
      <c r="A1155" s="91" t="s">
        <v>474</v>
      </c>
      <c r="B1155" s="91" t="s">
        <v>497</v>
      </c>
      <c r="C1155" s="91" t="s">
        <v>504</v>
      </c>
      <c r="D1155" s="91" t="s">
        <v>94</v>
      </c>
      <c r="E1155" s="92">
        <v>43417</v>
      </c>
      <c r="F1155" s="92">
        <v>42926</v>
      </c>
      <c r="G1155" s="92">
        <v>43403</v>
      </c>
      <c r="H1155" s="58"/>
      <c r="I1155" s="94">
        <v>43447.33221064815</v>
      </c>
      <c r="J1155" s="93">
        <v>5743242.0999999996</v>
      </c>
      <c r="K1155" s="93">
        <v>5743242.0999999996</v>
      </c>
      <c r="L1155" s="93">
        <v>4881755.8</v>
      </c>
      <c r="M1155" s="93">
        <v>0</v>
      </c>
    </row>
    <row r="1156" spans="1:13" x14ac:dyDescent="0.3">
      <c r="A1156" s="91" t="s">
        <v>280</v>
      </c>
      <c r="B1156" s="91" t="s">
        <v>281</v>
      </c>
      <c r="C1156" s="91" t="s">
        <v>338</v>
      </c>
      <c r="D1156" s="91" t="s">
        <v>94</v>
      </c>
      <c r="E1156" s="92">
        <v>44503</v>
      </c>
      <c r="F1156" s="92">
        <v>42702</v>
      </c>
      <c r="G1156" s="92">
        <v>43614</v>
      </c>
      <c r="H1156" s="58"/>
      <c r="I1156" s="94">
        <v>44503.592777777776</v>
      </c>
      <c r="J1156" s="93">
        <v>5505245.9400000004</v>
      </c>
      <c r="K1156" s="93">
        <v>5794995.7300000004</v>
      </c>
      <c r="L1156" s="93">
        <v>4925746.37</v>
      </c>
      <c r="M1156" s="93">
        <v>289749.78999999998</v>
      </c>
    </row>
    <row r="1157" spans="1:13" x14ac:dyDescent="0.3">
      <c r="A1157" s="91" t="s">
        <v>474</v>
      </c>
      <c r="B1157" s="91" t="s">
        <v>497</v>
      </c>
      <c r="C1157" s="91" t="s">
        <v>507</v>
      </c>
      <c r="D1157" s="91" t="s">
        <v>94</v>
      </c>
      <c r="E1157" s="92">
        <v>43563</v>
      </c>
      <c r="F1157" s="92">
        <v>42606</v>
      </c>
      <c r="G1157" s="92">
        <v>42748</v>
      </c>
      <c r="H1157" s="58"/>
      <c r="I1157" s="94">
        <v>43563.521238425928</v>
      </c>
      <c r="J1157" s="93">
        <v>5982941.7999999998</v>
      </c>
      <c r="K1157" s="93">
        <v>5982941.7999999998</v>
      </c>
      <c r="L1157" s="93">
        <v>5085500.53</v>
      </c>
      <c r="M1157" s="93">
        <v>0</v>
      </c>
    </row>
    <row r="1158" spans="1:13" x14ac:dyDescent="0.3">
      <c r="A1158" s="91" t="s">
        <v>447</v>
      </c>
      <c r="B1158" s="91" t="s">
        <v>448</v>
      </c>
      <c r="C1158" s="91" t="s">
        <v>451</v>
      </c>
      <c r="D1158" s="91" t="s">
        <v>94</v>
      </c>
      <c r="E1158" s="92">
        <v>44427</v>
      </c>
      <c r="F1158" s="92">
        <v>42683</v>
      </c>
      <c r="G1158" s="92">
        <v>43629</v>
      </c>
      <c r="H1158" s="58"/>
      <c r="I1158" s="94">
        <v>44441.367465277777</v>
      </c>
      <c r="J1158" s="93">
        <v>5395242.3700000001</v>
      </c>
      <c r="K1158" s="93">
        <v>5994713.7400000002</v>
      </c>
      <c r="L1158" s="93">
        <v>5095506.67</v>
      </c>
      <c r="M1158" s="93">
        <v>599471.37</v>
      </c>
    </row>
    <row r="1159" spans="1:13" x14ac:dyDescent="0.3">
      <c r="A1159" s="91" t="s">
        <v>736</v>
      </c>
      <c r="B1159" s="91" t="s">
        <v>739</v>
      </c>
      <c r="C1159" s="91" t="s">
        <v>747</v>
      </c>
      <c r="D1159" s="91" t="s">
        <v>94</v>
      </c>
      <c r="E1159" s="92">
        <v>44390</v>
      </c>
      <c r="F1159" s="92">
        <v>43000</v>
      </c>
      <c r="G1159" s="92">
        <v>43735</v>
      </c>
      <c r="H1159" s="58"/>
      <c r="I1159" s="94">
        <v>44427.341423611113</v>
      </c>
      <c r="J1159" s="93">
        <v>5722733.9400000004</v>
      </c>
      <c r="K1159" s="93">
        <v>6023930.46</v>
      </c>
      <c r="L1159" s="93">
        <v>5120340.8899999997</v>
      </c>
      <c r="M1159" s="93">
        <v>301196.52</v>
      </c>
    </row>
    <row r="1160" spans="1:13" x14ac:dyDescent="0.3">
      <c r="A1160" s="91" t="s">
        <v>993</v>
      </c>
      <c r="B1160" s="91" t="s">
        <v>994</v>
      </c>
      <c r="C1160" s="91" t="s">
        <v>1000</v>
      </c>
      <c r="D1160" s="91" t="s">
        <v>94</v>
      </c>
      <c r="E1160" s="92">
        <v>45181</v>
      </c>
      <c r="F1160" s="92">
        <v>44384</v>
      </c>
      <c r="G1160" s="92">
        <v>44384</v>
      </c>
      <c r="H1160" s="58"/>
      <c r="I1160" s="94">
        <v>45229.600694444445</v>
      </c>
      <c r="J1160" s="93">
        <v>5183822.59</v>
      </c>
      <c r="K1160" s="93">
        <v>6098614.8099999996</v>
      </c>
      <c r="L1160" s="93">
        <v>5183822.59</v>
      </c>
      <c r="M1160" s="93">
        <v>914792.22</v>
      </c>
    </row>
    <row r="1161" spans="1:13" x14ac:dyDescent="0.3">
      <c r="A1161" s="91" t="s">
        <v>447</v>
      </c>
      <c r="B1161" s="91" t="s">
        <v>448</v>
      </c>
      <c r="C1161" s="91" t="s">
        <v>465</v>
      </c>
      <c r="D1161" s="91" t="s">
        <v>94</v>
      </c>
      <c r="E1161" s="92">
        <v>45021</v>
      </c>
      <c r="F1161" s="92">
        <v>42683</v>
      </c>
      <c r="G1161" s="92">
        <v>44021</v>
      </c>
      <c r="H1161" s="58"/>
      <c r="I1161" s="94">
        <v>45021.620833333334</v>
      </c>
      <c r="J1161" s="93">
        <v>5587821.6900000004</v>
      </c>
      <c r="K1161" s="93">
        <v>6208690.7699999996</v>
      </c>
      <c r="L1161" s="93">
        <v>5277387.1500000004</v>
      </c>
      <c r="M1161" s="93">
        <v>620869.07999999996</v>
      </c>
    </row>
    <row r="1162" spans="1:13" x14ac:dyDescent="0.3">
      <c r="A1162" s="91" t="s">
        <v>474</v>
      </c>
      <c r="B1162" s="91" t="s">
        <v>475</v>
      </c>
      <c r="C1162" s="91" t="s">
        <v>492</v>
      </c>
      <c r="D1162" s="91" t="s">
        <v>94</v>
      </c>
      <c r="E1162" s="92">
        <v>43626</v>
      </c>
      <c r="F1162" s="92">
        <v>42923</v>
      </c>
      <c r="G1162" s="92">
        <v>43412</v>
      </c>
      <c r="H1162" s="58"/>
      <c r="I1162" s="94">
        <v>43626.52988425926</v>
      </c>
      <c r="J1162" s="93">
        <v>6280307</v>
      </c>
      <c r="K1162" s="93">
        <v>6280307</v>
      </c>
      <c r="L1162" s="93">
        <v>5338261</v>
      </c>
      <c r="M1162" s="93">
        <v>0</v>
      </c>
    </row>
    <row r="1163" spans="1:13" x14ac:dyDescent="0.3">
      <c r="A1163" s="91" t="s">
        <v>474</v>
      </c>
      <c r="B1163" s="91" t="s">
        <v>497</v>
      </c>
      <c r="C1163" s="91" t="s">
        <v>531</v>
      </c>
      <c r="D1163" s="91" t="s">
        <v>94</v>
      </c>
      <c r="E1163" s="92">
        <v>43481</v>
      </c>
      <c r="F1163" s="92">
        <v>42935</v>
      </c>
      <c r="G1163" s="92">
        <v>43402</v>
      </c>
      <c r="H1163" s="58"/>
      <c r="I1163" s="94">
        <v>43481.455543981479</v>
      </c>
      <c r="J1163" s="93">
        <v>6378615.4000000004</v>
      </c>
      <c r="K1163" s="93">
        <v>6378615.4000000004</v>
      </c>
      <c r="L1163" s="93">
        <v>5421823.0999999996</v>
      </c>
      <c r="M1163" s="93">
        <v>0</v>
      </c>
    </row>
    <row r="1164" spans="1:13" x14ac:dyDescent="0.3">
      <c r="A1164" s="91" t="s">
        <v>92</v>
      </c>
      <c r="B1164" s="91" t="s">
        <v>92</v>
      </c>
      <c r="C1164" s="91" t="s">
        <v>278</v>
      </c>
      <c r="D1164" s="91" t="s">
        <v>94</v>
      </c>
      <c r="E1164" s="92">
        <v>43811</v>
      </c>
      <c r="F1164" s="92">
        <v>42779</v>
      </c>
      <c r="G1164" s="92">
        <v>43585</v>
      </c>
      <c r="H1164" s="58"/>
      <c r="I1164" s="94">
        <v>43815.355034722219</v>
      </c>
      <c r="J1164" s="93">
        <v>5472183.2400000002</v>
      </c>
      <c r="K1164" s="93">
        <v>6437862.6399999997</v>
      </c>
      <c r="L1164" s="93">
        <v>5472183.2400000002</v>
      </c>
      <c r="M1164" s="93">
        <v>965679.4</v>
      </c>
    </row>
    <row r="1165" spans="1:13" x14ac:dyDescent="0.3">
      <c r="A1165" s="91" t="s">
        <v>474</v>
      </c>
      <c r="B1165" s="91" t="s">
        <v>497</v>
      </c>
      <c r="C1165" s="91" t="s">
        <v>532</v>
      </c>
      <c r="D1165" s="91" t="s">
        <v>94</v>
      </c>
      <c r="E1165" s="92">
        <v>44931</v>
      </c>
      <c r="F1165" s="92">
        <v>43665</v>
      </c>
      <c r="G1165" s="92">
        <v>44928</v>
      </c>
      <c r="H1165" s="58"/>
      <c r="I1165" s="94">
        <v>44931.434293981481</v>
      </c>
      <c r="J1165" s="93">
        <v>6450975.4800000004</v>
      </c>
      <c r="K1165" s="93">
        <v>6450975.4800000004</v>
      </c>
      <c r="L1165" s="93">
        <v>5483329.1600000001</v>
      </c>
      <c r="M1165" s="93">
        <v>0</v>
      </c>
    </row>
    <row r="1166" spans="1:13" x14ac:dyDescent="0.3">
      <c r="A1166" s="91" t="s">
        <v>993</v>
      </c>
      <c r="B1166" s="91" t="s">
        <v>1011</v>
      </c>
      <c r="C1166" s="91" t="s">
        <v>1062</v>
      </c>
      <c r="D1166" s="91" t="s">
        <v>94</v>
      </c>
      <c r="E1166" s="92">
        <v>45040</v>
      </c>
      <c r="F1166" s="92">
        <v>42745</v>
      </c>
      <c r="G1166" s="92">
        <v>44076</v>
      </c>
      <c r="H1166" s="58"/>
      <c r="I1166" s="94">
        <v>45062.426365740743</v>
      </c>
      <c r="J1166" s="93">
        <v>6189597.7199999997</v>
      </c>
      <c r="K1166" s="93">
        <v>6515366.0199999996</v>
      </c>
      <c r="L1166" s="93">
        <v>5538061.1100000003</v>
      </c>
      <c r="M1166" s="93">
        <v>325768.3</v>
      </c>
    </row>
    <row r="1167" spans="1:13" x14ac:dyDescent="0.3">
      <c r="A1167" s="91" t="s">
        <v>280</v>
      </c>
      <c r="B1167" s="91" t="s">
        <v>281</v>
      </c>
      <c r="C1167" s="91" t="s">
        <v>325</v>
      </c>
      <c r="D1167" s="91" t="s">
        <v>94</v>
      </c>
      <c r="E1167" s="58"/>
      <c r="F1167" s="92">
        <v>42689</v>
      </c>
      <c r="G1167" s="92">
        <v>43544</v>
      </c>
      <c r="H1167" s="58"/>
      <c r="I1167" s="83"/>
      <c r="J1167" s="93">
        <v>6222848.5499999998</v>
      </c>
      <c r="K1167" s="93">
        <v>6550366.9000000004</v>
      </c>
      <c r="L1167" s="93">
        <v>5567811.8600000003</v>
      </c>
      <c r="M1167" s="93">
        <v>327518.34999999998</v>
      </c>
    </row>
    <row r="1168" spans="1:13" x14ac:dyDescent="0.3">
      <c r="A1168" s="91" t="s">
        <v>474</v>
      </c>
      <c r="B1168" s="91" t="s">
        <v>497</v>
      </c>
      <c r="C1168" s="91" t="s">
        <v>513</v>
      </c>
      <c r="D1168" s="91" t="s">
        <v>94</v>
      </c>
      <c r="E1168" s="58"/>
      <c r="F1168" s="92">
        <v>43663</v>
      </c>
      <c r="G1168" s="92">
        <v>45001</v>
      </c>
      <c r="H1168" s="58"/>
      <c r="I1168" s="94">
        <v>45002.491689814815</v>
      </c>
      <c r="J1168" s="93">
        <v>6723402.04</v>
      </c>
      <c r="K1168" s="93">
        <v>6723402.04</v>
      </c>
      <c r="L1168" s="93">
        <v>5714891.7300000004</v>
      </c>
      <c r="M1168" s="93">
        <v>0</v>
      </c>
    </row>
    <row r="1169" spans="1:13" x14ac:dyDescent="0.3">
      <c r="A1169" s="91" t="s">
        <v>280</v>
      </c>
      <c r="B1169" s="91" t="s">
        <v>281</v>
      </c>
      <c r="C1169" s="91" t="s">
        <v>377</v>
      </c>
      <c r="D1169" s="91" t="s">
        <v>94</v>
      </c>
      <c r="E1169" s="58"/>
      <c r="F1169" s="92">
        <v>42689</v>
      </c>
      <c r="G1169" s="92">
        <v>43600</v>
      </c>
      <c r="H1169" s="58"/>
      <c r="I1169" s="83"/>
      <c r="J1169" s="93">
        <v>6467164.1500000004</v>
      </c>
      <c r="K1169" s="93">
        <v>6807541.21</v>
      </c>
      <c r="L1169" s="93">
        <v>5786410.0199999996</v>
      </c>
      <c r="M1169" s="93">
        <v>340377.06</v>
      </c>
    </row>
    <row r="1170" spans="1:13" x14ac:dyDescent="0.3">
      <c r="A1170" s="91" t="s">
        <v>1151</v>
      </c>
      <c r="B1170" s="91" t="s">
        <v>1173</v>
      </c>
      <c r="C1170" s="91" t="s">
        <v>1185</v>
      </c>
      <c r="D1170" s="91" t="s">
        <v>94</v>
      </c>
      <c r="E1170" s="92">
        <v>44721</v>
      </c>
      <c r="F1170" s="92">
        <v>43073</v>
      </c>
      <c r="G1170" s="92">
        <v>44613</v>
      </c>
      <c r="H1170" s="58"/>
      <c r="I1170" s="94">
        <v>44736.450833333336</v>
      </c>
      <c r="J1170" s="93">
        <v>6625637</v>
      </c>
      <c r="K1170" s="93">
        <v>6974354.7400000002</v>
      </c>
      <c r="L1170" s="93">
        <v>5928201.5199999996</v>
      </c>
      <c r="M1170" s="93">
        <v>348717.74</v>
      </c>
    </row>
    <row r="1171" spans="1:13" x14ac:dyDescent="0.3">
      <c r="A1171" s="91" t="s">
        <v>280</v>
      </c>
      <c r="B1171" s="91" t="s">
        <v>281</v>
      </c>
      <c r="C1171" s="91" t="s">
        <v>294</v>
      </c>
      <c r="D1171" s="91" t="s">
        <v>94</v>
      </c>
      <c r="E1171" s="58"/>
      <c r="F1171" s="92">
        <v>42690</v>
      </c>
      <c r="G1171" s="92">
        <v>43689</v>
      </c>
      <c r="H1171" s="58"/>
      <c r="I1171" s="83"/>
      <c r="J1171" s="93">
        <v>6778395.1100000003</v>
      </c>
      <c r="K1171" s="93">
        <v>7135152.75</v>
      </c>
      <c r="L1171" s="93">
        <v>6064879.8300000001</v>
      </c>
      <c r="M1171" s="93">
        <v>356757.64</v>
      </c>
    </row>
    <row r="1172" spans="1:13" x14ac:dyDescent="0.3">
      <c r="A1172" s="91" t="s">
        <v>1151</v>
      </c>
      <c r="B1172" s="91" t="s">
        <v>1152</v>
      </c>
      <c r="C1172" s="91" t="s">
        <v>1163</v>
      </c>
      <c r="D1172" s="91" t="s">
        <v>94</v>
      </c>
      <c r="E1172" s="92">
        <v>44956</v>
      </c>
      <c r="F1172" s="92">
        <v>42824</v>
      </c>
      <c r="G1172" s="92">
        <v>44467</v>
      </c>
      <c r="H1172" s="58"/>
      <c r="I1172" s="94">
        <v>45218.347893518519</v>
      </c>
      <c r="J1172" s="93">
        <v>6096067.4000000004</v>
      </c>
      <c r="K1172" s="93">
        <v>7171844</v>
      </c>
      <c r="L1172" s="93">
        <v>6096067.4000000004</v>
      </c>
      <c r="M1172" s="93">
        <v>1075776.6000000001</v>
      </c>
    </row>
    <row r="1173" spans="1:13" x14ac:dyDescent="0.3">
      <c r="A1173" s="91" t="s">
        <v>474</v>
      </c>
      <c r="B1173" s="91" t="s">
        <v>475</v>
      </c>
      <c r="C1173" s="91" t="s">
        <v>493</v>
      </c>
      <c r="D1173" s="91" t="s">
        <v>94</v>
      </c>
      <c r="E1173" s="92">
        <v>44980</v>
      </c>
      <c r="F1173" s="92">
        <v>43703</v>
      </c>
      <c r="G1173" s="92">
        <v>44978</v>
      </c>
      <c r="H1173" s="58"/>
      <c r="I1173" s="94">
        <v>44980.451608796298</v>
      </c>
      <c r="J1173" s="93">
        <v>7182738.9000000004</v>
      </c>
      <c r="K1173" s="93">
        <v>7182738.9000000004</v>
      </c>
      <c r="L1173" s="93">
        <v>6105328.0700000003</v>
      </c>
      <c r="M1173" s="93">
        <v>0</v>
      </c>
    </row>
    <row r="1174" spans="1:13" x14ac:dyDescent="0.3">
      <c r="A1174" s="91" t="s">
        <v>993</v>
      </c>
      <c r="B1174" s="91" t="s">
        <v>1011</v>
      </c>
      <c r="C1174" s="91" t="s">
        <v>1095</v>
      </c>
      <c r="D1174" s="91" t="s">
        <v>94</v>
      </c>
      <c r="E1174" s="92">
        <v>44354</v>
      </c>
      <c r="F1174" s="92">
        <v>43389</v>
      </c>
      <c r="G1174" s="92">
        <v>43690</v>
      </c>
      <c r="H1174" s="58"/>
      <c r="I1174" s="94">
        <v>44354.300208333334</v>
      </c>
      <c r="J1174" s="93">
        <v>6118777.7300000004</v>
      </c>
      <c r="K1174" s="93">
        <v>7198562.04</v>
      </c>
      <c r="L1174" s="93">
        <v>6118777.7300000004</v>
      </c>
      <c r="M1174" s="93">
        <v>1079784.31</v>
      </c>
    </row>
    <row r="1175" spans="1:13" x14ac:dyDescent="0.3">
      <c r="A1175" s="91" t="s">
        <v>474</v>
      </c>
      <c r="B1175" s="91" t="s">
        <v>497</v>
      </c>
      <c r="C1175" s="91" t="s">
        <v>536</v>
      </c>
      <c r="D1175" s="91" t="s">
        <v>94</v>
      </c>
      <c r="E1175" s="58"/>
      <c r="F1175" s="92">
        <v>43657</v>
      </c>
      <c r="G1175" s="92">
        <v>44966</v>
      </c>
      <c r="H1175" s="58"/>
      <c r="I1175" s="94">
        <v>44966.434942129628</v>
      </c>
      <c r="J1175" s="93">
        <v>7228048.6699999999</v>
      </c>
      <c r="K1175" s="93">
        <v>7228048.6699999999</v>
      </c>
      <c r="L1175" s="93">
        <v>6143841.3700000001</v>
      </c>
      <c r="M1175" s="93">
        <v>0</v>
      </c>
    </row>
    <row r="1176" spans="1:13" x14ac:dyDescent="0.3">
      <c r="A1176" s="91" t="s">
        <v>993</v>
      </c>
      <c r="B1176" s="91" t="s">
        <v>1011</v>
      </c>
      <c r="C1176" s="91" t="s">
        <v>1083</v>
      </c>
      <c r="D1176" s="91" t="s">
        <v>94</v>
      </c>
      <c r="E1176" s="92">
        <v>45209</v>
      </c>
      <c r="F1176" s="92">
        <v>42851</v>
      </c>
      <c r="G1176" s="92">
        <v>43614</v>
      </c>
      <c r="H1176" s="58"/>
      <c r="I1176" s="94">
        <v>45209.593356481484</v>
      </c>
      <c r="J1176" s="93">
        <v>7006447.1699999999</v>
      </c>
      <c r="K1176" s="93">
        <v>7375207.5499999998</v>
      </c>
      <c r="L1176" s="93">
        <v>6268926.4100000001</v>
      </c>
      <c r="M1176" s="93">
        <v>368760.38</v>
      </c>
    </row>
    <row r="1177" spans="1:13" x14ac:dyDescent="0.3">
      <c r="A1177" s="91" t="s">
        <v>474</v>
      </c>
      <c r="B1177" s="91" t="s">
        <v>475</v>
      </c>
      <c r="C1177" s="91" t="s">
        <v>480</v>
      </c>
      <c r="D1177" s="91" t="s">
        <v>94</v>
      </c>
      <c r="E1177" s="92">
        <v>43524</v>
      </c>
      <c r="F1177" s="92">
        <v>42937</v>
      </c>
      <c r="G1177" s="92">
        <v>43402</v>
      </c>
      <c r="H1177" s="58"/>
      <c r="I1177" s="94">
        <v>43894.549409722225</v>
      </c>
      <c r="J1177" s="93">
        <v>7413897.9000000004</v>
      </c>
      <c r="K1177" s="93">
        <v>7413897.9000000004</v>
      </c>
      <c r="L1177" s="93">
        <v>6301813.2000000002</v>
      </c>
      <c r="M1177" s="93">
        <v>0</v>
      </c>
    </row>
    <row r="1178" spans="1:13" x14ac:dyDescent="0.3">
      <c r="A1178" s="91" t="s">
        <v>280</v>
      </c>
      <c r="B1178" s="91" t="s">
        <v>418</v>
      </c>
      <c r="C1178" s="91" t="s">
        <v>440</v>
      </c>
      <c r="D1178" s="91" t="s">
        <v>94</v>
      </c>
      <c r="E1178" s="92">
        <v>45180</v>
      </c>
      <c r="F1178" s="92">
        <v>42703</v>
      </c>
      <c r="G1178" s="92">
        <v>44439</v>
      </c>
      <c r="H1178" s="58"/>
      <c r="I1178" s="94">
        <v>45181.38853009259</v>
      </c>
      <c r="J1178" s="93">
        <v>7091026.1200000001</v>
      </c>
      <c r="K1178" s="93">
        <v>7464238.0199999996</v>
      </c>
      <c r="L1178" s="93">
        <v>6344602.3099999996</v>
      </c>
      <c r="M1178" s="93">
        <v>373211.9</v>
      </c>
    </row>
    <row r="1179" spans="1:13" x14ac:dyDescent="0.3">
      <c r="A1179" s="91" t="s">
        <v>474</v>
      </c>
      <c r="B1179" s="91" t="s">
        <v>497</v>
      </c>
      <c r="C1179" s="91" t="s">
        <v>516</v>
      </c>
      <c r="D1179" s="91" t="s">
        <v>94</v>
      </c>
      <c r="E1179" s="92">
        <v>43543</v>
      </c>
      <c r="F1179" s="92">
        <v>42922</v>
      </c>
      <c r="G1179" s="92">
        <v>43402</v>
      </c>
      <c r="H1179" s="58"/>
      <c r="I1179" s="94">
        <v>43543.518275462964</v>
      </c>
      <c r="J1179" s="93">
        <v>7472004</v>
      </c>
      <c r="K1179" s="93">
        <v>7472004</v>
      </c>
      <c r="L1179" s="93">
        <v>6351203.4000000004</v>
      </c>
      <c r="M1179" s="93">
        <v>0</v>
      </c>
    </row>
    <row r="1180" spans="1:13" x14ac:dyDescent="0.3">
      <c r="A1180" s="91" t="s">
        <v>92</v>
      </c>
      <c r="B1180" s="91" t="s">
        <v>92</v>
      </c>
      <c r="C1180" s="91" t="s">
        <v>223</v>
      </c>
      <c r="D1180" s="91" t="s">
        <v>94</v>
      </c>
      <c r="E1180" s="92">
        <v>44494</v>
      </c>
      <c r="F1180" s="92">
        <v>42772</v>
      </c>
      <c r="G1180" s="92">
        <v>43662</v>
      </c>
      <c r="H1180" s="58"/>
      <c r="I1180" s="94">
        <v>44635.339444444442</v>
      </c>
      <c r="J1180" s="93">
        <v>6507698.1900000004</v>
      </c>
      <c r="K1180" s="93">
        <v>7656115.5199999996</v>
      </c>
      <c r="L1180" s="93">
        <v>6507698.1900000004</v>
      </c>
      <c r="M1180" s="93">
        <v>1148417.33</v>
      </c>
    </row>
    <row r="1181" spans="1:13" x14ac:dyDescent="0.3">
      <c r="A1181" s="91" t="s">
        <v>474</v>
      </c>
      <c r="B1181" s="91" t="s">
        <v>475</v>
      </c>
      <c r="C1181" s="91" t="s">
        <v>481</v>
      </c>
      <c r="D1181" s="91" t="s">
        <v>94</v>
      </c>
      <c r="E1181" s="92">
        <v>44971</v>
      </c>
      <c r="F1181" s="92">
        <v>43712</v>
      </c>
      <c r="G1181" s="92">
        <v>44971</v>
      </c>
      <c r="H1181" s="58"/>
      <c r="I1181" s="94">
        <v>44971.563993055555</v>
      </c>
      <c r="J1181" s="93">
        <v>7763065.7000000002</v>
      </c>
      <c r="K1181" s="93">
        <v>7763065.7000000002</v>
      </c>
      <c r="L1181" s="93">
        <v>6598605.8499999996</v>
      </c>
      <c r="M1181" s="93">
        <v>0</v>
      </c>
    </row>
    <row r="1182" spans="1:13" x14ac:dyDescent="0.3">
      <c r="A1182" s="91" t="s">
        <v>474</v>
      </c>
      <c r="B1182" s="91" t="s">
        <v>475</v>
      </c>
      <c r="C1182" s="91" t="s">
        <v>476</v>
      </c>
      <c r="D1182" s="91" t="s">
        <v>94</v>
      </c>
      <c r="E1182" s="92">
        <v>42990</v>
      </c>
      <c r="F1182" s="92">
        <v>42634</v>
      </c>
      <c r="G1182" s="92">
        <v>42884</v>
      </c>
      <c r="H1182" s="58"/>
      <c r="I1182" s="94">
        <v>43199.819953703707</v>
      </c>
      <c r="J1182" s="93">
        <v>7900069.9100000001</v>
      </c>
      <c r="K1182" s="93">
        <v>7900069.9100000001</v>
      </c>
      <c r="L1182" s="93">
        <v>6715059.4199999999</v>
      </c>
      <c r="M1182" s="93">
        <v>0</v>
      </c>
    </row>
    <row r="1183" spans="1:13" x14ac:dyDescent="0.3">
      <c r="A1183" s="91" t="s">
        <v>447</v>
      </c>
      <c r="B1183" s="91" t="s">
        <v>448</v>
      </c>
      <c r="C1183" s="91" t="s">
        <v>468</v>
      </c>
      <c r="D1183" s="91" t="s">
        <v>94</v>
      </c>
      <c r="E1183" s="92">
        <v>44431</v>
      </c>
      <c r="F1183" s="92">
        <v>42683</v>
      </c>
      <c r="G1183" s="92">
        <v>43622</v>
      </c>
      <c r="H1183" s="58"/>
      <c r="I1183" s="94">
        <v>44704.555787037039</v>
      </c>
      <c r="J1183" s="93">
        <v>7208207.0199999996</v>
      </c>
      <c r="K1183" s="93">
        <v>8009118.9100000001</v>
      </c>
      <c r="L1183" s="93">
        <v>6807751.0700000003</v>
      </c>
      <c r="M1183" s="93">
        <v>800911.89</v>
      </c>
    </row>
    <row r="1184" spans="1:13" x14ac:dyDescent="0.3">
      <c r="A1184" s="91" t="s">
        <v>92</v>
      </c>
      <c r="B1184" s="91" t="s">
        <v>92</v>
      </c>
      <c r="C1184" s="91" t="s">
        <v>93</v>
      </c>
      <c r="D1184" s="91" t="s">
        <v>94</v>
      </c>
      <c r="E1184" s="58"/>
      <c r="F1184" s="92">
        <v>42762</v>
      </c>
      <c r="G1184" s="92">
        <v>43689</v>
      </c>
      <c r="H1184" s="58"/>
      <c r="I1184" s="83"/>
      <c r="J1184" s="93">
        <v>6849940.3600000003</v>
      </c>
      <c r="K1184" s="93">
        <v>8058753.3700000001</v>
      </c>
      <c r="L1184" s="93">
        <v>6849940.3600000003</v>
      </c>
      <c r="M1184" s="93">
        <v>1208813.01</v>
      </c>
    </row>
    <row r="1185" spans="1:13" x14ac:dyDescent="0.3">
      <c r="A1185" s="91" t="s">
        <v>1151</v>
      </c>
      <c r="B1185" s="91" t="s">
        <v>1173</v>
      </c>
      <c r="C1185" s="91" t="s">
        <v>1310</v>
      </c>
      <c r="D1185" s="91" t="s">
        <v>94</v>
      </c>
      <c r="E1185" s="92">
        <v>45055</v>
      </c>
      <c r="F1185" s="92">
        <v>44188</v>
      </c>
      <c r="G1185" s="92">
        <v>45043</v>
      </c>
      <c r="H1185" s="58"/>
      <c r="I1185" s="94">
        <v>45223.55914351852</v>
      </c>
      <c r="J1185" s="93">
        <v>8173151.8099999996</v>
      </c>
      <c r="K1185" s="93">
        <v>8603317.6899999995</v>
      </c>
      <c r="L1185" s="93">
        <v>7312820.0300000003</v>
      </c>
      <c r="M1185" s="93">
        <v>430165.88</v>
      </c>
    </row>
    <row r="1186" spans="1:13" x14ac:dyDescent="0.3">
      <c r="A1186" s="91" t="s">
        <v>92</v>
      </c>
      <c r="B1186" s="91" t="s">
        <v>92</v>
      </c>
      <c r="C1186" s="91" t="s">
        <v>217</v>
      </c>
      <c r="D1186" s="91" t="s">
        <v>94</v>
      </c>
      <c r="E1186" s="92">
        <v>43852</v>
      </c>
      <c r="F1186" s="92">
        <v>42978</v>
      </c>
      <c r="G1186" s="92">
        <v>43620</v>
      </c>
      <c r="H1186" s="58"/>
      <c r="I1186" s="94">
        <v>43888.438530092593</v>
      </c>
      <c r="J1186" s="93">
        <v>7561195.4000000004</v>
      </c>
      <c r="K1186" s="93">
        <v>8895524</v>
      </c>
      <c r="L1186" s="93">
        <v>7561195.4000000004</v>
      </c>
      <c r="M1186" s="93">
        <v>1334328.6000000001</v>
      </c>
    </row>
    <row r="1187" spans="1:13" x14ac:dyDescent="0.3">
      <c r="A1187" s="91" t="s">
        <v>993</v>
      </c>
      <c r="B1187" s="91" t="s">
        <v>1011</v>
      </c>
      <c r="C1187" s="91" t="s">
        <v>1044</v>
      </c>
      <c r="D1187" s="91" t="s">
        <v>94</v>
      </c>
      <c r="E1187" s="58"/>
      <c r="F1187" s="92">
        <v>42501</v>
      </c>
      <c r="G1187" s="92">
        <v>43573</v>
      </c>
      <c r="H1187" s="58"/>
      <c r="I1187" s="83"/>
      <c r="J1187" s="93">
        <v>7604634.7300000004</v>
      </c>
      <c r="K1187" s="93">
        <v>8946629.0899999999</v>
      </c>
      <c r="L1187" s="93">
        <v>7604634.7300000004</v>
      </c>
      <c r="M1187" s="93">
        <v>1341994.3600000001</v>
      </c>
    </row>
    <row r="1188" spans="1:13" x14ac:dyDescent="0.3">
      <c r="A1188" s="91" t="s">
        <v>447</v>
      </c>
      <c r="B1188" s="91" t="s">
        <v>448</v>
      </c>
      <c r="C1188" s="91" t="s">
        <v>453</v>
      </c>
      <c r="D1188" s="91" t="s">
        <v>94</v>
      </c>
      <c r="E1188" s="92">
        <v>44543</v>
      </c>
      <c r="F1188" s="92">
        <v>42683</v>
      </c>
      <c r="G1188" s="92">
        <v>43629</v>
      </c>
      <c r="H1188" s="58"/>
      <c r="I1188" s="94">
        <v>44565.356111111112</v>
      </c>
      <c r="J1188" s="93">
        <v>8057115</v>
      </c>
      <c r="K1188" s="93">
        <v>8952350</v>
      </c>
      <c r="L1188" s="93">
        <v>7609497.5</v>
      </c>
      <c r="M1188" s="93">
        <v>895235</v>
      </c>
    </row>
    <row r="1189" spans="1:13" x14ac:dyDescent="0.3">
      <c r="A1189" s="91" t="s">
        <v>474</v>
      </c>
      <c r="B1189" s="91" t="s">
        <v>497</v>
      </c>
      <c r="C1189" s="91" t="s">
        <v>524</v>
      </c>
      <c r="D1189" s="91" t="s">
        <v>94</v>
      </c>
      <c r="E1189" s="58"/>
      <c r="F1189" s="92">
        <v>43661</v>
      </c>
      <c r="G1189" s="92">
        <v>44903</v>
      </c>
      <c r="H1189" s="58"/>
      <c r="I1189" s="94">
        <v>44903.498425925929</v>
      </c>
      <c r="J1189" s="93">
        <v>9036529.8000000007</v>
      </c>
      <c r="K1189" s="93">
        <v>9036529.8000000007</v>
      </c>
      <c r="L1189" s="93">
        <v>7681050.3300000001</v>
      </c>
      <c r="M1189" s="93">
        <v>0</v>
      </c>
    </row>
    <row r="1190" spans="1:13" x14ac:dyDescent="0.3">
      <c r="A1190" s="91" t="s">
        <v>280</v>
      </c>
      <c r="B1190" s="91" t="s">
        <v>281</v>
      </c>
      <c r="C1190" s="91" t="s">
        <v>378</v>
      </c>
      <c r="D1190" s="91" t="s">
        <v>94</v>
      </c>
      <c r="E1190" s="58"/>
      <c r="F1190" s="92">
        <v>42689</v>
      </c>
      <c r="G1190" s="92">
        <v>43600</v>
      </c>
      <c r="H1190" s="58"/>
      <c r="I1190" s="83"/>
      <c r="J1190" s="93">
        <v>8585886.1500000004</v>
      </c>
      <c r="K1190" s="93">
        <v>9037774.9000000004</v>
      </c>
      <c r="L1190" s="93">
        <v>7682108.6600000001</v>
      </c>
      <c r="M1190" s="93">
        <v>451888.75</v>
      </c>
    </row>
    <row r="1191" spans="1:13" x14ac:dyDescent="0.3">
      <c r="A1191" s="91" t="s">
        <v>1151</v>
      </c>
      <c r="B1191" s="91" t="s">
        <v>1173</v>
      </c>
      <c r="C1191" s="91" t="s">
        <v>1211</v>
      </c>
      <c r="D1191" s="91" t="s">
        <v>94</v>
      </c>
      <c r="E1191" s="92">
        <v>45223</v>
      </c>
      <c r="F1191" s="92">
        <v>44251</v>
      </c>
      <c r="G1191" s="92">
        <v>44251</v>
      </c>
      <c r="H1191" s="58"/>
      <c r="I1191" s="94">
        <v>45223.604421296295</v>
      </c>
      <c r="J1191" s="93">
        <v>8660819.5099999998</v>
      </c>
      <c r="K1191" s="93">
        <v>9116652.1199999992</v>
      </c>
      <c r="L1191" s="93">
        <v>7749154.2999999998</v>
      </c>
      <c r="M1191" s="93">
        <v>455832.61</v>
      </c>
    </row>
    <row r="1192" spans="1:13" x14ac:dyDescent="0.3">
      <c r="A1192" s="91" t="s">
        <v>280</v>
      </c>
      <c r="B1192" s="91" t="s">
        <v>418</v>
      </c>
      <c r="C1192" s="91" t="s">
        <v>422</v>
      </c>
      <c r="D1192" s="91" t="s">
        <v>94</v>
      </c>
      <c r="E1192" s="92">
        <v>45181</v>
      </c>
      <c r="F1192" s="92">
        <v>43634</v>
      </c>
      <c r="G1192" s="92">
        <v>44923</v>
      </c>
      <c r="H1192" s="58"/>
      <c r="I1192" s="94">
        <v>45181.401331018518</v>
      </c>
      <c r="J1192" s="93">
        <v>8697500</v>
      </c>
      <c r="K1192" s="93">
        <v>9155263.1600000001</v>
      </c>
      <c r="L1192" s="93">
        <v>7781973.6799999997</v>
      </c>
      <c r="M1192" s="93">
        <v>457763.16</v>
      </c>
    </row>
    <row r="1193" spans="1:13" x14ac:dyDescent="0.3">
      <c r="A1193" s="91" t="s">
        <v>474</v>
      </c>
      <c r="B1193" s="91" t="s">
        <v>497</v>
      </c>
      <c r="C1193" s="91" t="s">
        <v>523</v>
      </c>
      <c r="D1193" s="91" t="s">
        <v>94</v>
      </c>
      <c r="E1193" s="92">
        <v>43453</v>
      </c>
      <c r="F1193" s="92">
        <v>42926</v>
      </c>
      <c r="G1193" s="92">
        <v>43402</v>
      </c>
      <c r="H1193" s="58"/>
      <c r="I1193" s="94">
        <v>43453.400821759256</v>
      </c>
      <c r="J1193" s="93">
        <v>9266597.6999999993</v>
      </c>
      <c r="K1193" s="93">
        <v>9266597.6999999993</v>
      </c>
      <c r="L1193" s="93">
        <v>7876608.0499999998</v>
      </c>
      <c r="M1193" s="93">
        <v>0</v>
      </c>
    </row>
    <row r="1194" spans="1:13" x14ac:dyDescent="0.3">
      <c r="A1194" s="91" t="s">
        <v>1151</v>
      </c>
      <c r="B1194" s="91" t="s">
        <v>1173</v>
      </c>
      <c r="C1194" s="91" t="s">
        <v>1191</v>
      </c>
      <c r="D1194" s="91" t="s">
        <v>94</v>
      </c>
      <c r="E1194" s="92">
        <v>45182</v>
      </c>
      <c r="F1194" s="92">
        <v>44193</v>
      </c>
      <c r="G1194" s="92">
        <v>44193</v>
      </c>
      <c r="H1194" s="58"/>
      <c r="I1194" s="94">
        <v>45182.460590277777</v>
      </c>
      <c r="J1194" s="93">
        <v>8833880.4100000001</v>
      </c>
      <c r="K1194" s="93">
        <v>9298821.4800000004</v>
      </c>
      <c r="L1194" s="93">
        <v>7903998.2599999998</v>
      </c>
      <c r="M1194" s="93">
        <v>464941.07</v>
      </c>
    </row>
    <row r="1195" spans="1:13" x14ac:dyDescent="0.3">
      <c r="A1195" s="91" t="s">
        <v>474</v>
      </c>
      <c r="B1195" s="91" t="s">
        <v>497</v>
      </c>
      <c r="C1195" s="91" t="s">
        <v>528</v>
      </c>
      <c r="D1195" s="91" t="s">
        <v>94</v>
      </c>
      <c r="E1195" s="92">
        <v>44958</v>
      </c>
      <c r="F1195" s="92">
        <v>43657</v>
      </c>
      <c r="G1195" s="92">
        <v>44957</v>
      </c>
      <c r="H1195" s="58"/>
      <c r="I1195" s="94">
        <v>44958.387662037036</v>
      </c>
      <c r="J1195" s="93">
        <v>9421056.4000000004</v>
      </c>
      <c r="K1195" s="93">
        <v>9421056.4000000004</v>
      </c>
      <c r="L1195" s="93">
        <v>8007897.9400000004</v>
      </c>
      <c r="M1195" s="93">
        <v>0</v>
      </c>
    </row>
    <row r="1196" spans="1:13" x14ac:dyDescent="0.3">
      <c r="A1196" s="91" t="s">
        <v>544</v>
      </c>
      <c r="B1196" s="91" t="s">
        <v>545</v>
      </c>
      <c r="C1196" s="91" t="s">
        <v>569</v>
      </c>
      <c r="D1196" s="91" t="s">
        <v>94</v>
      </c>
      <c r="E1196" s="92">
        <v>44509</v>
      </c>
      <c r="F1196" s="92">
        <v>43018</v>
      </c>
      <c r="G1196" s="92">
        <v>43721</v>
      </c>
      <c r="H1196" s="58"/>
      <c r="I1196" s="94">
        <v>44509.586689814816</v>
      </c>
      <c r="J1196" s="93">
        <v>9020107.5</v>
      </c>
      <c r="K1196" s="93">
        <v>9494850</v>
      </c>
      <c r="L1196" s="93">
        <v>8070622.5</v>
      </c>
      <c r="M1196" s="93">
        <v>474742.5</v>
      </c>
    </row>
    <row r="1197" spans="1:13" x14ac:dyDescent="0.3">
      <c r="A1197" s="91" t="s">
        <v>474</v>
      </c>
      <c r="B1197" s="91" t="s">
        <v>497</v>
      </c>
      <c r="C1197" s="91" t="s">
        <v>520</v>
      </c>
      <c r="D1197" s="91" t="s">
        <v>94</v>
      </c>
      <c r="E1197" s="92">
        <v>44950</v>
      </c>
      <c r="F1197" s="92">
        <v>43663</v>
      </c>
      <c r="G1197" s="92">
        <v>44949</v>
      </c>
      <c r="H1197" s="58"/>
      <c r="I1197" s="94">
        <v>44950.612523148149</v>
      </c>
      <c r="J1197" s="93">
        <v>9498474.9199999999</v>
      </c>
      <c r="K1197" s="93">
        <v>9498474.9199999999</v>
      </c>
      <c r="L1197" s="93">
        <v>8073703.6799999997</v>
      </c>
      <c r="M1197" s="93">
        <v>0</v>
      </c>
    </row>
    <row r="1198" spans="1:13" x14ac:dyDescent="0.3">
      <c r="A1198" s="91" t="s">
        <v>474</v>
      </c>
      <c r="B1198" s="91" t="s">
        <v>497</v>
      </c>
      <c r="C1198" s="91" t="s">
        <v>535</v>
      </c>
      <c r="D1198" s="91" t="s">
        <v>94</v>
      </c>
      <c r="E1198" s="92">
        <v>43402</v>
      </c>
      <c r="F1198" s="92">
        <v>42922</v>
      </c>
      <c r="G1198" s="92">
        <v>43402</v>
      </c>
      <c r="H1198" s="58"/>
      <c r="I1198" s="94">
        <v>43584.515567129631</v>
      </c>
      <c r="J1198" s="93">
        <v>9683957.5</v>
      </c>
      <c r="K1198" s="93">
        <v>9683957.5</v>
      </c>
      <c r="L1198" s="93">
        <v>8231363.9000000004</v>
      </c>
      <c r="M1198" s="93">
        <v>0</v>
      </c>
    </row>
    <row r="1199" spans="1:13" x14ac:dyDescent="0.3">
      <c r="A1199" s="91" t="s">
        <v>544</v>
      </c>
      <c r="B1199" s="91" t="s">
        <v>545</v>
      </c>
      <c r="C1199" s="91" t="s">
        <v>553</v>
      </c>
      <c r="D1199" s="91" t="s">
        <v>94</v>
      </c>
      <c r="E1199" s="92">
        <v>44943</v>
      </c>
      <c r="F1199" s="92">
        <v>44455</v>
      </c>
      <c r="G1199" s="92">
        <v>44666</v>
      </c>
      <c r="H1199" s="58"/>
      <c r="I1199" s="94">
        <v>44967.464618055557</v>
      </c>
      <c r="J1199" s="93">
        <v>9205928.1600000001</v>
      </c>
      <c r="K1199" s="93">
        <v>9690450.6899999995</v>
      </c>
      <c r="L1199" s="93">
        <v>8236883.0800000001</v>
      </c>
      <c r="M1199" s="93">
        <v>484522.53</v>
      </c>
    </row>
    <row r="1200" spans="1:13" x14ac:dyDescent="0.3">
      <c r="A1200" s="91" t="s">
        <v>92</v>
      </c>
      <c r="B1200" s="91" t="s">
        <v>92</v>
      </c>
      <c r="C1200" s="91" t="s">
        <v>174</v>
      </c>
      <c r="D1200" s="91" t="s">
        <v>94</v>
      </c>
      <c r="E1200" s="92">
        <v>44806</v>
      </c>
      <c r="F1200" s="92">
        <v>43812</v>
      </c>
      <c r="G1200" s="92">
        <v>44636</v>
      </c>
      <c r="H1200" s="58"/>
      <c r="I1200" s="94">
        <v>44845.445462962962</v>
      </c>
      <c r="J1200" s="93">
        <v>8333312.3799999999</v>
      </c>
      <c r="K1200" s="93">
        <v>9803896.9199999999</v>
      </c>
      <c r="L1200" s="93">
        <v>8333312.3799999999</v>
      </c>
      <c r="M1200" s="93">
        <v>1470584.54</v>
      </c>
    </row>
    <row r="1201" spans="1:13" x14ac:dyDescent="0.3">
      <c r="A1201" s="91" t="s">
        <v>1151</v>
      </c>
      <c r="B1201" s="91" t="s">
        <v>1173</v>
      </c>
      <c r="C1201" s="91" t="s">
        <v>1251</v>
      </c>
      <c r="D1201" s="91" t="s">
        <v>94</v>
      </c>
      <c r="E1201" s="92">
        <v>45230</v>
      </c>
      <c r="F1201" s="92">
        <v>44152</v>
      </c>
      <c r="G1201" s="92">
        <v>44152</v>
      </c>
      <c r="H1201" s="58"/>
      <c r="I1201" s="94">
        <v>45230.466527777775</v>
      </c>
      <c r="J1201" s="93">
        <v>9315126.6799999997</v>
      </c>
      <c r="K1201" s="93">
        <v>9805396.5099999998</v>
      </c>
      <c r="L1201" s="93">
        <v>8334587.0300000003</v>
      </c>
      <c r="M1201" s="93">
        <v>490269.83</v>
      </c>
    </row>
    <row r="1202" spans="1:13" x14ac:dyDescent="0.3">
      <c r="A1202" s="91" t="s">
        <v>1278</v>
      </c>
      <c r="B1202" s="91" t="s">
        <v>1280</v>
      </c>
      <c r="C1202" s="91" t="s">
        <v>1345</v>
      </c>
      <c r="D1202" s="91" t="s">
        <v>94</v>
      </c>
      <c r="E1202" s="92">
        <v>45106</v>
      </c>
      <c r="F1202" s="92">
        <v>42717</v>
      </c>
      <c r="G1202" s="92">
        <v>45106</v>
      </c>
      <c r="H1202" s="58"/>
      <c r="I1202" s="94">
        <v>45163.653425925928</v>
      </c>
      <c r="J1202" s="93">
        <v>8840271.5500000007</v>
      </c>
      <c r="K1202" s="93">
        <v>9810907.7100000009</v>
      </c>
      <c r="L1202" s="93">
        <v>8339271.54</v>
      </c>
      <c r="M1202" s="93">
        <v>970636.16</v>
      </c>
    </row>
    <row r="1203" spans="1:13" x14ac:dyDescent="0.3">
      <c r="A1203" s="91" t="s">
        <v>474</v>
      </c>
      <c r="B1203" s="91" t="s">
        <v>497</v>
      </c>
      <c r="C1203" s="91" t="s">
        <v>512</v>
      </c>
      <c r="D1203" s="91" t="s">
        <v>94</v>
      </c>
      <c r="E1203" s="92">
        <v>43469</v>
      </c>
      <c r="F1203" s="92">
        <v>42929</v>
      </c>
      <c r="G1203" s="92">
        <v>43402</v>
      </c>
      <c r="H1203" s="58"/>
      <c r="I1203" s="94">
        <v>43469.380925925929</v>
      </c>
      <c r="J1203" s="93">
        <v>10084938.300000001</v>
      </c>
      <c r="K1203" s="93">
        <v>10084938.300000001</v>
      </c>
      <c r="L1203" s="93">
        <v>8572197.5999999996</v>
      </c>
      <c r="M1203" s="93">
        <v>0</v>
      </c>
    </row>
    <row r="1204" spans="1:13" x14ac:dyDescent="0.3">
      <c r="A1204" s="91" t="s">
        <v>1151</v>
      </c>
      <c r="B1204" s="91" t="s">
        <v>1173</v>
      </c>
      <c r="C1204" s="91" t="s">
        <v>1248</v>
      </c>
      <c r="D1204" s="91" t="s">
        <v>94</v>
      </c>
      <c r="E1204" s="92">
        <v>45126</v>
      </c>
      <c r="F1204" s="92">
        <v>44217</v>
      </c>
      <c r="G1204" s="92">
        <v>44217</v>
      </c>
      <c r="H1204" s="58"/>
      <c r="I1204" s="94">
        <v>45148.619930555556</v>
      </c>
      <c r="J1204" s="93">
        <v>9662449.9900000002</v>
      </c>
      <c r="K1204" s="93">
        <v>10170999.99</v>
      </c>
      <c r="L1204" s="93">
        <v>8645349.9900000002</v>
      </c>
      <c r="M1204" s="93">
        <v>508550</v>
      </c>
    </row>
    <row r="1205" spans="1:13" x14ac:dyDescent="0.3">
      <c r="A1205" s="91" t="s">
        <v>736</v>
      </c>
      <c r="B1205" s="91" t="s">
        <v>739</v>
      </c>
      <c r="C1205" s="91" t="s">
        <v>741</v>
      </c>
      <c r="D1205" s="91" t="s">
        <v>94</v>
      </c>
      <c r="E1205" s="92">
        <v>44133</v>
      </c>
      <c r="F1205" s="92">
        <v>43963</v>
      </c>
      <c r="G1205" s="92">
        <v>44133</v>
      </c>
      <c r="H1205" s="58"/>
      <c r="I1205" s="94">
        <v>44133.589305555557</v>
      </c>
      <c r="J1205" s="93">
        <v>10283126.279999999</v>
      </c>
      <c r="K1205" s="93">
        <v>10283126.279999999</v>
      </c>
      <c r="L1205" s="93">
        <v>8740657.3300000001</v>
      </c>
      <c r="M1205" s="93">
        <v>0</v>
      </c>
    </row>
    <row r="1206" spans="1:13" x14ac:dyDescent="0.3">
      <c r="A1206" s="91" t="s">
        <v>962</v>
      </c>
      <c r="B1206" s="91" t="s">
        <v>962</v>
      </c>
      <c r="C1206" s="91" t="s">
        <v>973</v>
      </c>
      <c r="D1206" s="91" t="s">
        <v>94</v>
      </c>
      <c r="E1206" s="92">
        <v>44154</v>
      </c>
      <c r="F1206" s="92">
        <v>42734</v>
      </c>
      <c r="G1206" s="92">
        <v>43601</v>
      </c>
      <c r="H1206" s="58"/>
      <c r="I1206" s="94">
        <v>44154.337847222225</v>
      </c>
      <c r="J1206" s="93">
        <v>9927584.6400000006</v>
      </c>
      <c r="K1206" s="93">
        <v>10450149.6</v>
      </c>
      <c r="L1206" s="93">
        <v>8882627.1600000001</v>
      </c>
      <c r="M1206" s="93">
        <v>522564.96</v>
      </c>
    </row>
    <row r="1207" spans="1:13" x14ac:dyDescent="0.3">
      <c r="A1207" s="91" t="s">
        <v>993</v>
      </c>
      <c r="B1207" s="91" t="s">
        <v>994</v>
      </c>
      <c r="C1207" s="91" t="s">
        <v>1319</v>
      </c>
      <c r="D1207" s="91" t="s">
        <v>94</v>
      </c>
      <c r="E1207" s="92">
        <v>45208</v>
      </c>
      <c r="F1207" s="92">
        <v>42793</v>
      </c>
      <c r="G1207" s="92">
        <v>45096</v>
      </c>
      <c r="H1207" s="58"/>
      <c r="I1207" s="94">
        <v>45208.477916666663</v>
      </c>
      <c r="J1207" s="93">
        <v>8895254.9600000009</v>
      </c>
      <c r="K1207" s="93">
        <v>10465005.83</v>
      </c>
      <c r="L1207" s="93">
        <v>8895254.9600000009</v>
      </c>
      <c r="M1207" s="93">
        <v>1569750.87</v>
      </c>
    </row>
    <row r="1208" spans="1:13" x14ac:dyDescent="0.3">
      <c r="A1208" s="91" t="s">
        <v>474</v>
      </c>
      <c r="B1208" s="91" t="s">
        <v>475</v>
      </c>
      <c r="C1208" s="91" t="s">
        <v>490</v>
      </c>
      <c r="D1208" s="91" t="s">
        <v>94</v>
      </c>
      <c r="E1208" s="92">
        <v>44956</v>
      </c>
      <c r="F1208" s="92">
        <v>43711</v>
      </c>
      <c r="G1208" s="92">
        <v>44953</v>
      </c>
      <c r="H1208" s="58"/>
      <c r="I1208" s="94">
        <v>44956.341168981482</v>
      </c>
      <c r="J1208" s="93">
        <v>10542035.43</v>
      </c>
      <c r="K1208" s="93">
        <v>10542035.43</v>
      </c>
      <c r="L1208" s="93">
        <v>8960730.1199999992</v>
      </c>
      <c r="M1208" s="93">
        <v>0</v>
      </c>
    </row>
    <row r="1209" spans="1:13" x14ac:dyDescent="0.3">
      <c r="A1209" s="91" t="s">
        <v>474</v>
      </c>
      <c r="B1209" s="91" t="s">
        <v>475</v>
      </c>
      <c r="C1209" s="91" t="s">
        <v>495</v>
      </c>
      <c r="D1209" s="91" t="s">
        <v>94</v>
      </c>
      <c r="E1209" s="92">
        <v>43438</v>
      </c>
      <c r="F1209" s="92">
        <v>42944</v>
      </c>
      <c r="G1209" s="92">
        <v>43402</v>
      </c>
      <c r="H1209" s="58"/>
      <c r="I1209" s="94">
        <v>43438.432268518518</v>
      </c>
      <c r="J1209" s="93">
        <v>10637135</v>
      </c>
      <c r="K1209" s="93">
        <v>10637135</v>
      </c>
      <c r="L1209" s="93">
        <v>9041564.6999999993</v>
      </c>
      <c r="M1209" s="93">
        <v>0</v>
      </c>
    </row>
    <row r="1210" spans="1:13" x14ac:dyDescent="0.3">
      <c r="A1210" s="91" t="s">
        <v>474</v>
      </c>
      <c r="B1210" s="91" t="s">
        <v>497</v>
      </c>
      <c r="C1210" s="91" t="s">
        <v>501</v>
      </c>
      <c r="D1210" s="91" t="s">
        <v>94</v>
      </c>
      <c r="E1210" s="92">
        <v>44859</v>
      </c>
      <c r="F1210" s="92">
        <v>43657</v>
      </c>
      <c r="G1210" s="92">
        <v>44715</v>
      </c>
      <c r="H1210" s="58"/>
      <c r="I1210" s="94">
        <v>44868.589803240742</v>
      </c>
      <c r="J1210" s="93">
        <v>11327328.85</v>
      </c>
      <c r="K1210" s="93">
        <v>11327328.85</v>
      </c>
      <c r="L1210" s="93">
        <v>9628229.5199999996</v>
      </c>
      <c r="M1210" s="93">
        <v>0</v>
      </c>
    </row>
    <row r="1211" spans="1:13" x14ac:dyDescent="0.3">
      <c r="A1211" s="91" t="s">
        <v>447</v>
      </c>
      <c r="B1211" s="91" t="s">
        <v>448</v>
      </c>
      <c r="C1211" s="91" t="s">
        <v>455</v>
      </c>
      <c r="D1211" s="91" t="s">
        <v>94</v>
      </c>
      <c r="E1211" s="92">
        <v>45002</v>
      </c>
      <c r="F1211" s="92">
        <v>42683</v>
      </c>
      <c r="G1211" s="92">
        <v>43623</v>
      </c>
      <c r="H1211" s="58"/>
      <c r="I1211" s="94">
        <v>45005.401886574073</v>
      </c>
      <c r="J1211" s="93">
        <v>10919359.33</v>
      </c>
      <c r="K1211" s="93">
        <v>12132621.48</v>
      </c>
      <c r="L1211" s="93">
        <v>10312728.26</v>
      </c>
      <c r="M1211" s="93">
        <v>1213262.1499999999</v>
      </c>
    </row>
    <row r="1212" spans="1:13" x14ac:dyDescent="0.3">
      <c r="A1212" s="91" t="s">
        <v>1278</v>
      </c>
      <c r="B1212" s="91" t="s">
        <v>1280</v>
      </c>
      <c r="C1212" s="91" t="s">
        <v>1281</v>
      </c>
      <c r="D1212" s="91" t="s">
        <v>94</v>
      </c>
      <c r="E1212" s="92">
        <v>44734</v>
      </c>
      <c r="F1212" s="92">
        <v>43552</v>
      </c>
      <c r="G1212" s="92">
        <v>43851</v>
      </c>
      <c r="H1212" s="58"/>
      <c r="I1212" s="94">
        <v>45211.52071759259</v>
      </c>
      <c r="J1212" s="93">
        <v>10999744.35</v>
      </c>
      <c r="K1212" s="93">
        <v>12418346.300000001</v>
      </c>
      <c r="L1212" s="93">
        <v>10555594.35</v>
      </c>
      <c r="M1212" s="93">
        <v>1418601.95</v>
      </c>
    </row>
    <row r="1213" spans="1:13" x14ac:dyDescent="0.3">
      <c r="A1213" s="91" t="s">
        <v>1278</v>
      </c>
      <c r="B1213" s="91" t="s">
        <v>1280</v>
      </c>
      <c r="C1213" s="91" t="s">
        <v>1282</v>
      </c>
      <c r="D1213" s="91" t="s">
        <v>94</v>
      </c>
      <c r="E1213" s="92">
        <v>44364</v>
      </c>
      <c r="F1213" s="92">
        <v>42753</v>
      </c>
      <c r="G1213" s="92">
        <v>43881</v>
      </c>
      <c r="H1213" s="58"/>
      <c r="I1213" s="94">
        <v>45105.61582175926</v>
      </c>
      <c r="J1213" s="93">
        <v>11377782</v>
      </c>
      <c r="K1213" s="93">
        <v>12580920</v>
      </c>
      <c r="L1213" s="93">
        <v>10693782</v>
      </c>
      <c r="M1213" s="93">
        <v>1203138</v>
      </c>
    </row>
    <row r="1214" spans="1:13" x14ac:dyDescent="0.3">
      <c r="A1214" s="91" t="s">
        <v>1151</v>
      </c>
      <c r="B1214" s="91" t="s">
        <v>1173</v>
      </c>
      <c r="C1214" s="91" t="s">
        <v>1335</v>
      </c>
      <c r="D1214" s="91" t="s">
        <v>94</v>
      </c>
      <c r="E1214" s="92">
        <v>45107</v>
      </c>
      <c r="F1214" s="92">
        <v>44162</v>
      </c>
      <c r="G1214" s="92">
        <v>45104</v>
      </c>
      <c r="H1214" s="58"/>
      <c r="I1214" s="94">
        <v>45161.547465277778</v>
      </c>
      <c r="J1214" s="93">
        <v>12737106.029999999</v>
      </c>
      <c r="K1214" s="93">
        <v>13407480.029999999</v>
      </c>
      <c r="L1214" s="93">
        <v>11396358.02</v>
      </c>
      <c r="M1214" s="93">
        <v>670374</v>
      </c>
    </row>
    <row r="1215" spans="1:13" x14ac:dyDescent="0.3">
      <c r="A1215" s="91" t="s">
        <v>993</v>
      </c>
      <c r="B1215" s="91" t="s">
        <v>994</v>
      </c>
      <c r="C1215" s="91" t="s">
        <v>1009</v>
      </c>
      <c r="D1215" s="91" t="s">
        <v>94</v>
      </c>
      <c r="E1215" s="92">
        <v>45015</v>
      </c>
      <c r="F1215" s="92">
        <v>42824</v>
      </c>
      <c r="G1215" s="92">
        <v>43614</v>
      </c>
      <c r="H1215" s="58"/>
      <c r="I1215" s="94">
        <v>45218.349606481483</v>
      </c>
      <c r="J1215" s="93">
        <v>11441605.439999999</v>
      </c>
      <c r="K1215" s="93">
        <v>13460712.279999999</v>
      </c>
      <c r="L1215" s="93">
        <v>11441605.439999999</v>
      </c>
      <c r="M1215" s="93">
        <v>2019106.84</v>
      </c>
    </row>
    <row r="1216" spans="1:13" x14ac:dyDescent="0.3">
      <c r="A1216" s="91" t="s">
        <v>474</v>
      </c>
      <c r="B1216" s="91" t="s">
        <v>497</v>
      </c>
      <c r="C1216" s="91" t="s">
        <v>519</v>
      </c>
      <c r="D1216" s="91" t="s">
        <v>94</v>
      </c>
      <c r="E1216" s="92">
        <v>43560</v>
      </c>
      <c r="F1216" s="92">
        <v>42930</v>
      </c>
      <c r="G1216" s="92">
        <v>43402</v>
      </c>
      <c r="H1216" s="58"/>
      <c r="I1216" s="94">
        <v>43560.600185185183</v>
      </c>
      <c r="J1216" s="93">
        <v>13485960</v>
      </c>
      <c r="K1216" s="93">
        <v>13485960</v>
      </c>
      <c r="L1216" s="93">
        <v>11463066</v>
      </c>
      <c r="M1216" s="93">
        <v>0</v>
      </c>
    </row>
    <row r="1217" spans="1:13" x14ac:dyDescent="0.3">
      <c r="A1217" s="91" t="s">
        <v>447</v>
      </c>
      <c r="B1217" s="91" t="s">
        <v>448</v>
      </c>
      <c r="C1217" s="91" t="s">
        <v>469</v>
      </c>
      <c r="D1217" s="91" t="s">
        <v>94</v>
      </c>
      <c r="E1217" s="92">
        <v>45082</v>
      </c>
      <c r="F1217" s="92">
        <v>42717</v>
      </c>
      <c r="G1217" s="92">
        <v>44620</v>
      </c>
      <c r="H1217" s="58"/>
      <c r="I1217" s="94">
        <v>45111.318831018521</v>
      </c>
      <c r="J1217" s="93">
        <v>12163930.949999999</v>
      </c>
      <c r="K1217" s="93">
        <v>13515478.83</v>
      </c>
      <c r="L1217" s="93">
        <v>11488157</v>
      </c>
      <c r="M1217" s="93">
        <v>1351547.88</v>
      </c>
    </row>
    <row r="1218" spans="1:13" x14ac:dyDescent="0.3">
      <c r="A1218" s="91" t="s">
        <v>474</v>
      </c>
      <c r="B1218" s="91" t="s">
        <v>475</v>
      </c>
      <c r="C1218" s="91" t="s">
        <v>477</v>
      </c>
      <c r="D1218" s="91" t="s">
        <v>94</v>
      </c>
      <c r="E1218" s="92">
        <v>43623</v>
      </c>
      <c r="F1218" s="92">
        <v>42935</v>
      </c>
      <c r="G1218" s="92">
        <v>43398</v>
      </c>
      <c r="H1218" s="58"/>
      <c r="I1218" s="94">
        <v>43623.382847222223</v>
      </c>
      <c r="J1218" s="93">
        <v>17297481.559999999</v>
      </c>
      <c r="K1218" s="93">
        <v>17297481.559999999</v>
      </c>
      <c r="L1218" s="93">
        <v>14702859.369999999</v>
      </c>
      <c r="M1218" s="93">
        <v>0</v>
      </c>
    </row>
    <row r="1219" spans="1:13" x14ac:dyDescent="0.3">
      <c r="A1219" s="91" t="s">
        <v>1151</v>
      </c>
      <c r="B1219" s="91" t="s">
        <v>1173</v>
      </c>
      <c r="C1219" s="91" t="s">
        <v>1176</v>
      </c>
      <c r="D1219" s="91" t="s">
        <v>94</v>
      </c>
      <c r="E1219" s="92">
        <v>45093</v>
      </c>
      <c r="F1219" s="92">
        <v>44250</v>
      </c>
      <c r="G1219" s="92">
        <v>44840</v>
      </c>
      <c r="H1219" s="58"/>
      <c r="I1219" s="94">
        <v>45217.357615740744</v>
      </c>
      <c r="J1219" s="93">
        <v>16500000.050000001</v>
      </c>
      <c r="K1219" s="93">
        <v>18333333.390000001</v>
      </c>
      <c r="L1219" s="93">
        <v>15583333.380000001</v>
      </c>
      <c r="M1219" s="93">
        <v>1833333.34</v>
      </c>
    </row>
    <row r="1220" spans="1:13" x14ac:dyDescent="0.3">
      <c r="A1220" s="91" t="s">
        <v>1278</v>
      </c>
      <c r="B1220" s="91" t="s">
        <v>1279</v>
      </c>
      <c r="C1220" s="91" t="s">
        <v>1358</v>
      </c>
      <c r="D1220" s="91" t="s">
        <v>94</v>
      </c>
      <c r="E1220" s="92">
        <v>45147</v>
      </c>
      <c r="F1220" s="92">
        <v>42793</v>
      </c>
      <c r="G1220" s="92">
        <v>45147</v>
      </c>
      <c r="H1220" s="58"/>
      <c r="I1220" s="94">
        <v>45147.455891203703</v>
      </c>
      <c r="J1220" s="93">
        <v>16511883.970000001</v>
      </c>
      <c r="K1220" s="93">
        <v>18837985.399999999</v>
      </c>
      <c r="L1220" s="93">
        <v>16012287.59</v>
      </c>
      <c r="M1220" s="93">
        <v>2326101.4300000002</v>
      </c>
    </row>
    <row r="1221" spans="1:13" x14ac:dyDescent="0.3">
      <c r="A1221" s="91" t="s">
        <v>474</v>
      </c>
      <c r="B1221" s="91" t="s">
        <v>475</v>
      </c>
      <c r="C1221" s="91" t="s">
        <v>496</v>
      </c>
      <c r="D1221" s="91" t="s">
        <v>94</v>
      </c>
      <c r="E1221" s="92">
        <v>44901</v>
      </c>
      <c r="F1221" s="92">
        <v>43678</v>
      </c>
      <c r="G1221" s="92">
        <v>44901</v>
      </c>
      <c r="H1221" s="58"/>
      <c r="I1221" s="94">
        <v>44901.493217592593</v>
      </c>
      <c r="J1221" s="93">
        <v>21085339.57</v>
      </c>
      <c r="K1221" s="93">
        <v>21085339.57</v>
      </c>
      <c r="L1221" s="93">
        <v>17922538.629999999</v>
      </c>
      <c r="M1221" s="93">
        <v>0</v>
      </c>
    </row>
    <row r="1222" spans="1:13" x14ac:dyDescent="0.3">
      <c r="A1222" s="91" t="s">
        <v>280</v>
      </c>
      <c r="B1222" s="91" t="s">
        <v>281</v>
      </c>
      <c r="C1222" s="91" t="s">
        <v>401</v>
      </c>
      <c r="D1222" s="91" t="s">
        <v>94</v>
      </c>
      <c r="E1222" s="92">
        <v>43593</v>
      </c>
      <c r="F1222" s="92">
        <v>42725</v>
      </c>
      <c r="G1222" s="92">
        <v>43593</v>
      </c>
      <c r="H1222" s="58"/>
      <c r="I1222" s="94">
        <v>43754.48945601852</v>
      </c>
      <c r="J1222" s="93">
        <v>20851246.100000001</v>
      </c>
      <c r="K1222" s="93">
        <v>21948680.109999999</v>
      </c>
      <c r="L1222" s="93">
        <v>18656378.09</v>
      </c>
      <c r="M1222" s="93">
        <v>1097434.01</v>
      </c>
    </row>
    <row r="1223" spans="1:13" x14ac:dyDescent="0.3">
      <c r="A1223" s="91" t="s">
        <v>280</v>
      </c>
      <c r="B1223" s="91" t="s">
        <v>281</v>
      </c>
      <c r="C1223" s="91" t="s">
        <v>400</v>
      </c>
      <c r="D1223" s="91" t="s">
        <v>94</v>
      </c>
      <c r="E1223" s="92">
        <v>43754</v>
      </c>
      <c r="F1223" s="92">
        <v>42725</v>
      </c>
      <c r="G1223" s="92">
        <v>43593</v>
      </c>
      <c r="H1223" s="58"/>
      <c r="I1223" s="94">
        <v>43903.598449074074</v>
      </c>
      <c r="J1223" s="93">
        <v>22671260.59</v>
      </c>
      <c r="K1223" s="93">
        <v>23864484.829999998</v>
      </c>
      <c r="L1223" s="93">
        <v>20284812.100000001</v>
      </c>
      <c r="M1223" s="93">
        <v>1193224.24</v>
      </c>
    </row>
    <row r="1224" spans="1:13" x14ac:dyDescent="0.3">
      <c r="A1224" s="91" t="s">
        <v>736</v>
      </c>
      <c r="B1224" s="91" t="s">
        <v>739</v>
      </c>
      <c r="C1224" s="91" t="s">
        <v>742</v>
      </c>
      <c r="D1224" s="91" t="s">
        <v>94</v>
      </c>
      <c r="E1224" s="92">
        <v>44588</v>
      </c>
      <c r="F1224" s="92">
        <v>44245</v>
      </c>
      <c r="G1224" s="92">
        <v>44245</v>
      </c>
      <c r="H1224" s="58"/>
      <c r="I1224" s="94">
        <v>44720.398009259261</v>
      </c>
      <c r="J1224" s="93">
        <v>22467753</v>
      </c>
      <c r="K1224" s="93">
        <v>24964170</v>
      </c>
      <c r="L1224" s="93">
        <v>21219544.5</v>
      </c>
      <c r="M1224" s="93">
        <v>2496417</v>
      </c>
    </row>
    <row r="1225" spans="1:13" x14ac:dyDescent="0.3">
      <c r="A1225" s="91" t="s">
        <v>1298</v>
      </c>
      <c r="B1225" s="91" t="s">
        <v>1298</v>
      </c>
      <c r="C1225" s="91" t="s">
        <v>1299</v>
      </c>
      <c r="D1225" s="91" t="s">
        <v>94</v>
      </c>
      <c r="E1225" s="92">
        <v>44985</v>
      </c>
      <c r="F1225" s="92">
        <v>44833</v>
      </c>
      <c r="G1225" s="92">
        <v>44985</v>
      </c>
      <c r="H1225" s="58"/>
      <c r="I1225" s="94">
        <v>44985.542696759258</v>
      </c>
      <c r="J1225" s="93">
        <v>26757554.68</v>
      </c>
      <c r="K1225" s="93">
        <v>28165847.030000001</v>
      </c>
      <c r="L1225" s="93">
        <v>23940969.969999999</v>
      </c>
      <c r="M1225" s="93">
        <v>1408292.35</v>
      </c>
    </row>
    <row r="1226" spans="1:13" x14ac:dyDescent="0.3">
      <c r="A1226" s="91" t="s">
        <v>447</v>
      </c>
      <c r="B1226" s="91" t="s">
        <v>472</v>
      </c>
      <c r="C1226" s="91" t="s">
        <v>473</v>
      </c>
      <c r="D1226" s="91" t="s">
        <v>94</v>
      </c>
      <c r="E1226" s="92">
        <v>45141</v>
      </c>
      <c r="F1226" s="92">
        <v>42346</v>
      </c>
      <c r="G1226" s="92">
        <v>44923</v>
      </c>
      <c r="H1226" s="58"/>
      <c r="I1226" s="94">
        <v>45142.517777777779</v>
      </c>
      <c r="J1226" s="93">
        <v>27549052.260000002</v>
      </c>
      <c r="K1226" s="93">
        <v>28999002.379999999</v>
      </c>
      <c r="L1226" s="93">
        <v>24649152.02</v>
      </c>
      <c r="M1226" s="93">
        <v>1449950.12</v>
      </c>
    </row>
    <row r="1227" spans="1:13" x14ac:dyDescent="0.3">
      <c r="A1227" s="91" t="s">
        <v>736</v>
      </c>
      <c r="B1227" s="91" t="s">
        <v>739</v>
      </c>
      <c r="C1227" s="91" t="s">
        <v>740</v>
      </c>
      <c r="D1227" s="91" t="s">
        <v>94</v>
      </c>
      <c r="E1227" s="92">
        <v>45204</v>
      </c>
      <c r="F1227" s="92">
        <v>43451</v>
      </c>
      <c r="G1227" s="92">
        <v>44992</v>
      </c>
      <c r="H1227" s="58"/>
      <c r="I1227" s="94">
        <v>45212.387118055558</v>
      </c>
      <c r="J1227" s="93">
        <v>35963156.549999997</v>
      </c>
      <c r="K1227" s="93">
        <v>37855954.259999998</v>
      </c>
      <c r="L1227" s="93">
        <v>32177561.120000001</v>
      </c>
      <c r="M1227" s="93">
        <v>1892797.71</v>
      </c>
    </row>
    <row r="1228" spans="1:13" x14ac:dyDescent="0.3">
      <c r="A1228" s="91" t="s">
        <v>1286</v>
      </c>
      <c r="B1228" s="91" t="s">
        <v>1286</v>
      </c>
      <c r="C1228" s="91" t="s">
        <v>1290</v>
      </c>
      <c r="D1228" s="91" t="s">
        <v>94</v>
      </c>
      <c r="E1228" s="58"/>
      <c r="F1228" s="92">
        <v>43686</v>
      </c>
      <c r="G1228" s="92">
        <v>44154</v>
      </c>
      <c r="H1228" s="58"/>
      <c r="I1228" s="94">
        <v>44155.307881944442</v>
      </c>
      <c r="J1228" s="93">
        <v>32534960</v>
      </c>
      <c r="K1228" s="93">
        <v>38276424</v>
      </c>
      <c r="L1228" s="93">
        <v>32534960</v>
      </c>
      <c r="M1228" s="93">
        <v>5741464</v>
      </c>
    </row>
    <row r="1229" spans="1:13" x14ac:dyDescent="0.3">
      <c r="A1229" s="91" t="s">
        <v>1286</v>
      </c>
      <c r="B1229" s="91" t="s">
        <v>1286</v>
      </c>
      <c r="C1229" s="91" t="s">
        <v>1289</v>
      </c>
      <c r="D1229" s="91" t="s">
        <v>94</v>
      </c>
      <c r="E1229" s="92">
        <v>43782</v>
      </c>
      <c r="F1229" s="92">
        <v>43420</v>
      </c>
      <c r="G1229" s="92">
        <v>43777</v>
      </c>
      <c r="H1229" s="58"/>
      <c r="I1229" s="94">
        <v>43782.56181712963</v>
      </c>
      <c r="J1229" s="93">
        <v>34534570</v>
      </c>
      <c r="K1229" s="93">
        <v>40628905</v>
      </c>
      <c r="L1229" s="93">
        <v>34534570</v>
      </c>
      <c r="M1229" s="93">
        <v>6094335</v>
      </c>
    </row>
    <row r="1230" spans="1:13" x14ac:dyDescent="0.3">
      <c r="A1230" s="91" t="s">
        <v>1286</v>
      </c>
      <c r="B1230" s="91" t="s">
        <v>1286</v>
      </c>
      <c r="C1230" s="91" t="s">
        <v>1288</v>
      </c>
      <c r="D1230" s="91" t="s">
        <v>94</v>
      </c>
      <c r="E1230" s="58"/>
      <c r="F1230" s="92">
        <v>42943</v>
      </c>
      <c r="G1230" s="92">
        <v>43461</v>
      </c>
      <c r="H1230" s="58"/>
      <c r="I1230" s="83"/>
      <c r="J1230" s="93">
        <v>34825775</v>
      </c>
      <c r="K1230" s="93">
        <v>40971500</v>
      </c>
      <c r="L1230" s="93">
        <v>34825775</v>
      </c>
      <c r="M1230" s="93">
        <v>6145725</v>
      </c>
    </row>
    <row r="1231" spans="1:13" x14ac:dyDescent="0.3">
      <c r="A1231" s="91" t="s">
        <v>1286</v>
      </c>
      <c r="B1231" s="91" t="s">
        <v>1286</v>
      </c>
      <c r="C1231" s="91" t="s">
        <v>1291</v>
      </c>
      <c r="D1231" s="91" t="s">
        <v>94</v>
      </c>
      <c r="E1231" s="58"/>
      <c r="F1231" s="92">
        <v>44130</v>
      </c>
      <c r="G1231" s="92">
        <v>44518</v>
      </c>
      <c r="H1231" s="58"/>
      <c r="I1231" s="94">
        <v>44518.507037037038</v>
      </c>
      <c r="J1231" s="93">
        <v>40409124</v>
      </c>
      <c r="K1231" s="93">
        <v>47540146</v>
      </c>
      <c r="L1231" s="93">
        <v>40409124</v>
      </c>
      <c r="M1231" s="93">
        <v>7131022</v>
      </c>
    </row>
    <row r="1232" spans="1:13" x14ac:dyDescent="0.3">
      <c r="A1232" s="91" t="s">
        <v>1286</v>
      </c>
      <c r="B1232" s="91" t="s">
        <v>1286</v>
      </c>
      <c r="C1232" s="91" t="s">
        <v>1287</v>
      </c>
      <c r="D1232" s="91" t="s">
        <v>94</v>
      </c>
      <c r="E1232" s="92">
        <v>43046</v>
      </c>
      <c r="F1232" s="92">
        <v>42278</v>
      </c>
      <c r="G1232" s="92">
        <v>43039</v>
      </c>
      <c r="H1232" s="58"/>
      <c r="I1232" s="94">
        <v>43199.820428240739</v>
      </c>
      <c r="J1232" s="93">
        <v>68679804</v>
      </c>
      <c r="K1232" s="93">
        <v>80799770</v>
      </c>
      <c r="L1232" s="93">
        <v>68679804</v>
      </c>
      <c r="M1232" s="93">
        <v>12119966</v>
      </c>
    </row>
    <row r="1233" spans="1:13" x14ac:dyDescent="0.3">
      <c r="A1233" s="91" t="s">
        <v>1286</v>
      </c>
      <c r="B1233" s="91" t="s">
        <v>1286</v>
      </c>
      <c r="C1233" s="91" t="s">
        <v>1350</v>
      </c>
      <c r="D1233" s="91" t="s">
        <v>94</v>
      </c>
      <c r="E1233" s="58"/>
      <c r="F1233" s="92">
        <v>44462</v>
      </c>
      <c r="G1233" s="92">
        <v>45128</v>
      </c>
      <c r="H1233" s="58"/>
      <c r="I1233" s="94">
        <v>45128.557233796295</v>
      </c>
      <c r="J1233" s="93">
        <v>107919280.15000001</v>
      </c>
      <c r="K1233" s="93">
        <v>126963859</v>
      </c>
      <c r="L1233" s="93">
        <v>107919280.15000001</v>
      </c>
      <c r="M1233" s="93">
        <v>19044578.850000001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Oś EDUKACJA</vt:lpstr>
      <vt:lpstr>Oś ZATRUDNIENIE</vt:lpstr>
      <vt:lpstr>Oś INTEGRACJA</vt:lpstr>
      <vt:lpstr>l.umów.aktualne.bez.rozw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Twardokus Marcin</dc:creator>
  <cp:lastModifiedBy>UMWP</cp:lastModifiedBy>
  <cp:lastPrinted>2021-07-29T11:26:54Z</cp:lastPrinted>
  <dcterms:created xsi:type="dcterms:W3CDTF">2021-05-13T10:44:31Z</dcterms:created>
  <dcterms:modified xsi:type="dcterms:W3CDTF">2023-11-16T13:23:53Z</dcterms:modified>
</cp:coreProperties>
</file>