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nblazowska\Desktop\"/>
    </mc:Choice>
  </mc:AlternateContent>
  <xr:revisionPtr revIDLastSave="0" documentId="13_ncr:1_{5D37E859-AB19-4CF5-8958-508D42AB2CC7}" xr6:coauthVersionLast="36" xr6:coauthVersionMax="36" xr10:uidLastSave="{00000000-0000-0000-0000-000000000000}"/>
  <bookViews>
    <workbookView xWindow="0" yWindow="0" windowWidth="23040" windowHeight="8625" xr2:uid="{BDD41108-400C-4642-8FB2-07B132C14C41}"/>
  </bookViews>
  <sheets>
    <sheet name="Arkusz1" sheetId="1" r:id="rId1"/>
    <sheet name="Arkusz2" sheetId="2" r:id="rId2"/>
  </sheets>
  <definedNames>
    <definedName name="_xlnm.Print_Area" localSheetId="0">Arkusz1!$A$1:$K$199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I54" i="1"/>
  <c r="E54" i="1"/>
  <c r="J49" i="1"/>
  <c r="G32" i="1"/>
  <c r="G5" i="2" l="1"/>
</calcChain>
</file>

<file path=xl/sharedStrings.xml><?xml version="1.0" encoding="utf-8"?>
<sst xmlns="http://schemas.openxmlformats.org/spreadsheetml/2006/main" count="157" uniqueCount="157">
  <si>
    <t xml:space="preserve">Lista złożonych wniosków o dofinansowanie projektów
</t>
  </si>
  <si>
    <t>Kolumna1</t>
  </si>
  <si>
    <t>Wnioskowane dofinansowanie - 
środki EFRR
[zł]</t>
  </si>
  <si>
    <t>RAZEM
[zł]</t>
  </si>
  <si>
    <t xml:space="preserve">Wnioskowane dofinansowanie
</t>
  </si>
  <si>
    <t>Wnioskowane dofinansowanie - 
środki budżetu państwa
[zł]</t>
  </si>
  <si>
    <t>Kolumna2</t>
  </si>
  <si>
    <t>Kolumna3</t>
  </si>
  <si>
    <t>Kolumna4</t>
  </si>
  <si>
    <t>Kolumna5</t>
  </si>
  <si>
    <t>Kolumna6</t>
  </si>
  <si>
    <t>Kolumna7</t>
  </si>
  <si>
    <t>Kolumna8</t>
  </si>
  <si>
    <t>FEPM.06.10-IZ.00-0001/23</t>
  </si>
  <si>
    <t>Przebudowa i adaptacja Muzeum Poczty Polskiej w Gdańsku</t>
  </si>
  <si>
    <t>Muzeum Gdańska</t>
  </si>
  <si>
    <t>Działanie FEPM.06.10 Infrastruktura kultury</t>
  </si>
  <si>
    <t>Numer naboru FEPM.06.10-IZ.00-001/23</t>
  </si>
  <si>
    <t>FEPM.06.10-IZ.00-0002/23</t>
  </si>
  <si>
    <t>Przebudowa infrastruktury jednej z interaktywnych wystaw w Centrum Nauki Experyment w Gdyni wraz z dostawą stanowisk edukacyjnych w celu wdrożenia nowej oferty kulturalno-edukacyjnej p.n. „Jestem przyrodą”.</t>
  </si>
  <si>
    <t>Centrum Nauki Experyment w Gdyni</t>
  </si>
  <si>
    <t>FEPM.06.10-IZ.00-0003/23</t>
  </si>
  <si>
    <t>Remont Gminnego Ośrodka Kultury i Sportu w Wicku</t>
  </si>
  <si>
    <t>Gmina Wicko</t>
  </si>
  <si>
    <t>FEPM.06.10-IZ.00-0004/23</t>
  </si>
  <si>
    <t>Modernizacja Biblioteki-Ośrodka Kultury w Konarzynach</t>
  </si>
  <si>
    <t>Gmina Konarzyny</t>
  </si>
  <si>
    <t>FEPM.06.10-IZ.00-0005/23</t>
  </si>
  <si>
    <t>Remont oraz wyposażenie obiektu Kina w Łebie celem rozwinięcia dotychczasowej funkcji o nowe służące celom społecznym, kulturalnym i turystycznym</t>
  </si>
  <si>
    <t>Gmina Miejska Łeba</t>
  </si>
  <si>
    <t>FEPM.06.10-IZ.00-0006/23</t>
  </si>
  <si>
    <t>Adaptacja obiektu dawnego Kościoła Mennonitów na cele działalności Cappelli Gedanensis</t>
  </si>
  <si>
    <t>Cappella Gedanensis</t>
  </si>
  <si>
    <t>FEPM.06.10-IZ.00-0007/23</t>
  </si>
  <si>
    <t>Adaptacja pomieszczeń w Domu Rybaka na potrzeby działalności Miejskiej Biblioteki Publicznej we Władysławowie</t>
  </si>
  <si>
    <t>Gmina Władysławowo</t>
  </si>
  <si>
    <t>FEPM.06.10-IZ.00-0008/23</t>
  </si>
  <si>
    <t>Modernizacja Domu Kultury w Wielu w ramach lokalnego wykorzystania wartości kulturowych na terenie Gminy Karsin</t>
  </si>
  <si>
    <t>Gmina Karsin</t>
  </si>
  <si>
    <t>FEPM.06.10-IZ.00-0009/23</t>
  </si>
  <si>
    <t>Rozwój oferty edukacyjno-kulturalnej i wystawienniczej w Sopocie poprzez adaptację przestrzeni Opery Leśnej i Muzeum Sopotu w celu integracji i wzmocnienia tożsamości lokalnej</t>
  </si>
  <si>
    <t>Gmina Miasta Sopotu</t>
  </si>
  <si>
    <t>FEPM.06.10-IZ.00-0010/23</t>
  </si>
  <si>
    <t>Utworzenie Gminnego Centrum Kultury w Gminie Linia</t>
  </si>
  <si>
    <t>Gmina Linia</t>
  </si>
  <si>
    <t>FEPM.06.10-IZ.00-0011/23</t>
  </si>
  <si>
    <t>Pamięć o Joannitach - wzmacnianie roli kultury dla zwiększenia spójności społecznej w regionie</t>
  </si>
  <si>
    <t>PARAFIA RZYM.-KAT. PW. ŚWIĘTEJ BARBARY</t>
  </si>
  <si>
    <t>FEPM.06.10-IZ.00-0012/23</t>
  </si>
  <si>
    <t>Bank Kultury - przebudowa dawnego banku na siedzibę Miejskiej Biblioteki Publicznej w Lęborku (etap II)</t>
  </si>
  <si>
    <t>Gmina Miasto Lębork</t>
  </si>
  <si>
    <t>FEPM.06.10-IZ.00-0013/23</t>
  </si>
  <si>
    <t>Przebudowa i wyposażenie budynku w miejscowości Warcino – zmiana sposobu użytkowania budynku kościoła na świetlicę wiejską (ETAP II)</t>
  </si>
  <si>
    <t>Gmina Kępice</t>
  </si>
  <si>
    <t>FEPM.06.10-IZ.00-0014/23</t>
  </si>
  <si>
    <t>Remont i przebudowa "Czerwonej Szopy" w Ustce z przeznaczeniem na cele kulturalne.</t>
  </si>
  <si>
    <t>Gmina Miasto Ustka</t>
  </si>
  <si>
    <t>FEPM.06.10-IZ.00-0015/23</t>
  </si>
  <si>
    <t>Humanizacja produktów</t>
  </si>
  <si>
    <t>Wincenty Święcicki</t>
  </si>
  <si>
    <t>FEPM.06.10-IZ.00-0016/23</t>
  </si>
  <si>
    <t>Utworzenie Centrum Kultury i Tradycji Regionu Borów Tucholskich w Czersku w Willi przy ul. 21 Lutego w Czersku - etap I</t>
  </si>
  <si>
    <t>Gmina Czersk</t>
  </si>
  <si>
    <t>FEPM.06.10-IZ.00-0017/23</t>
  </si>
  <si>
    <t xml:space="preserve">Rozwój oferty kulturalnej poprzez adaptację nowych pomieszczeń na Zamku pokrzyżackim w Bytowie </t>
  </si>
  <si>
    <t>Gmina Bytów</t>
  </si>
  <si>
    <t>FEPM.06.10-IZ.00-0018/23</t>
  </si>
  <si>
    <t>Rozszerzenie oferty kulturalnej dla lokalnej społeczności i przyjezdnych poprzez modernizację sali widowiskowo-kinowej Miejsko Gminnego Ośrodka Kultury (MGOK) w Miastku</t>
  </si>
  <si>
    <t>Gmina Miastko</t>
  </si>
  <si>
    <t>FEPM.06.10-IZ.00-0019/23</t>
  </si>
  <si>
    <t>Żuławski Inkubator kultury sektorów kreatywnych</t>
  </si>
  <si>
    <t>Cedry Wielkie</t>
  </si>
  <si>
    <t>FEPM.06.10-IZ.00-0020/23</t>
  </si>
  <si>
    <t>Rewaloryzacja jednego z najstarszych zabytków Wrzeszcza - Dworu Studzienka wraz z przystosowaniem do potrzeb Centrum Kultury przy Uniwersyteckim Liceum Ogólnokształcącym im. Pawła Adamowicza w Gdańsku</t>
  </si>
  <si>
    <t>Fundacja Pozytywne Inicjatywy</t>
  </si>
  <si>
    <t>FEPM.06.10-IZ.00-0021/23</t>
  </si>
  <si>
    <t>„Modernizacja świetlicy wiejskiej w Objeździe na potrzeby poszerzenia działalności społeczno-kulturalnej”</t>
  </si>
  <si>
    <t>Gmina Ustka</t>
  </si>
  <si>
    <t>FEPM.06.10-IZ.00-0022/23</t>
  </si>
  <si>
    <t>Utworzenie Uniwersytetu Ludowego w Gminie Chojnice</t>
  </si>
  <si>
    <t>Gmina Chojnice</t>
  </si>
  <si>
    <t>FEPM.06.10-IZ.00-0023/23</t>
  </si>
  <si>
    <t>Kulturą różni, kulturą połączeni. Modernizacja, przebudowa i renowacja zabytkowego budynku „Małej Szkoły” na potrzeby Izby Regionalnej oraz zajęć twórczych dla lokalnej społeczności.</t>
  </si>
  <si>
    <t>Gmina Miejska Skórcz</t>
  </si>
  <si>
    <t>FEPM.06.10-IZ.00-0024/23</t>
  </si>
  <si>
    <t>Przebudowa i częściowa nadbudowa hali produkcyjno-magazynowej z adaptacją na salę widowiskową Puckiego Centrum Kultury</t>
  </si>
  <si>
    <t>Gmina Miasta Puck</t>
  </si>
  <si>
    <t>FEPM.06.10-IZ.00-0025/23</t>
  </si>
  <si>
    <t>Pracownia Rzemiosł Dawnych w zabytkowym obiekcie Kaponiery Środkowej</t>
  </si>
  <si>
    <t>Gmina Miasta Gdańska</t>
  </si>
  <si>
    <t>FEPM.06.10-IZ.00-0026/23</t>
  </si>
  <si>
    <t>Uatrakcyjnienie oferty kulturalnej Gminnego Centrum Kulturalno Bibliotecznego w Mikołajkach Pomorskich</t>
  </si>
  <si>
    <t>Gmina Mikołajki Pomorskie</t>
  </si>
  <si>
    <t>FEPM.06.10-IZ.00-0027/23</t>
  </si>
  <si>
    <t>Stworzenie kompleksu Centrum Artystyczne Donimierz</t>
  </si>
  <si>
    <t>Gmina Szemud</t>
  </si>
  <si>
    <t>FEPM.06.10-IZ.00-0028/23</t>
  </si>
  <si>
    <t>Budowa Wielofunkcyjnego Centrum Kultury w Sierakowicach wraz z infrastrukturą towarzyszącą oraz zakupem wyposażenia.</t>
  </si>
  <si>
    <t>Gmina Sierakowice</t>
  </si>
  <si>
    <t>FEPM.06.10-IZ.00-0029/23</t>
  </si>
  <si>
    <t>Restauracja zabytkowego zespołu Katedry Prawosławnej św. Mikołaja w Gdańsku z adaptacja przestrzeni na funkcje kulturalne</t>
  </si>
  <si>
    <t>Parafia Prawosławna p.w. św. Mikołaja w Gdańsku</t>
  </si>
  <si>
    <t>FEPM.06.10-IZ.00-0030/23</t>
  </si>
  <si>
    <t>ROZBUDOWA I REMONT ŚWIETLICY WIEJSKIEJ W MIEJSCOWOŚCI GNISZEWO</t>
  </si>
  <si>
    <t>Gmina Tczew</t>
  </si>
  <si>
    <t>FEPM.06.10-IZ.00-0031/23</t>
  </si>
  <si>
    <t>Kompleksowa przebudowa i modernizacja obiektów kultury na terenie gminy Stara Kiszewa</t>
  </si>
  <si>
    <t>Gmina Stara Kiszewa</t>
  </si>
  <si>
    <t>FEPM.06.10-IZ.00-0032/23</t>
  </si>
  <si>
    <t>REMONT BUDYNKU ZŁOTEJ BRAMY W GDAŃSKU – ETAP 2</t>
  </si>
  <si>
    <t>Stowarzyszenie Architektów Polskich Oddział Wybrzeże w Gdańsku</t>
  </si>
  <si>
    <t>FEPM.06.10-IZ.00-0033/23</t>
  </si>
  <si>
    <t>STACJA KULTURA w Dębnicy Kaszubskiej</t>
  </si>
  <si>
    <t>Gmina Dębnica Kaszubska</t>
  </si>
  <si>
    <t>FEPM.06.10-IZ.00-0034/23</t>
  </si>
  <si>
    <t>Dziedzictwo kulturowe i nowoczesna oferta kulturalna Wschodniego Powiśla - Gmina Dzierzgoń</t>
  </si>
  <si>
    <t>Gmina Dzierzgoń</t>
  </si>
  <si>
    <t>FEPM.06.10-IZ.00-0035/23</t>
  </si>
  <si>
    <t>Modernizacja budynku świetlicy w Trzebiatkowej wraz z zakupem sceny mobilnej</t>
  </si>
  <si>
    <t>Gmina Tuchomie</t>
  </si>
  <si>
    <t>FEPM.06.10-IZ.00-0036/23</t>
  </si>
  <si>
    <t>Rozbudowa Publicznej Biblioteki w Kokoszkowach - Gmina Starogard Gdański</t>
  </si>
  <si>
    <t>Gmina Starogard Gdański</t>
  </si>
  <si>
    <t>FEPM.06.10-IZ.00-0037/23</t>
  </si>
  <si>
    <t>OCHRONA I ROZWÓJ INFRASTRUKTURY KULTURY W BAZYLICE KATEDRALNEJ W PELPLINIE - ETAP 2</t>
  </si>
  <si>
    <t>Diecezja Pelplińska – Muzeum Diecezjalne w Pelplinie</t>
  </si>
  <si>
    <t>FEPM.06.10-IZ.00-0038/23</t>
  </si>
  <si>
    <t>Odbudowa zabytkowej siedziby Centrum Caritas im. Św. Matki Teresy z Kalkuty w Krzywym Kole</t>
  </si>
  <si>
    <t>Caritas Archidiecezji Gdańskiej</t>
  </si>
  <si>
    <t>FEPM.06.10-IZ.00-0039/23</t>
  </si>
  <si>
    <t>Żuławska Pętla Kultury</t>
  </si>
  <si>
    <t>Gmina Miasto Malbork</t>
  </si>
  <si>
    <t>FEPM.06.10-IZ.00-0040/23</t>
  </si>
  <si>
    <t>Rewaloryzacja zabytkowych budynków w zagrodzie nr 13 w Swołowie. Nowe funkcje kulturalno- społeczne w pomorskiej „Krainie w Kratę.”</t>
  </si>
  <si>
    <t>Muzeum Pomorza Środkowego w Słupsku</t>
  </si>
  <si>
    <t>FEPM.06.10-IZ.00-0041/23</t>
  </si>
  <si>
    <t>Plastyczno-przestrzenna modernizacja wystawy stałej w siedzibie głównej Muzeum Archeologicznego w Gdańsku</t>
  </si>
  <si>
    <t>Muzeum Archeologiczne w Gdańsku</t>
  </si>
  <si>
    <t>FEPM.06.10-IZ.00-0042/23</t>
  </si>
  <si>
    <t>Rozwój infrastruktury kulturalnej w Parafii Rzymskokatolickiej pw. Najświętszego Serca Pana Jezusa w Stegnie</t>
  </si>
  <si>
    <t>Parafia rzymskokatolicka pw. Najświętszego Serca Pana Jezusa w Stegnie</t>
  </si>
  <si>
    <t>FEPM.06.10-IZ.00-0043/23</t>
  </si>
  <si>
    <t>Budowa Katolickiego Centrum Kultury - stan surowy zamknięty - etap 2</t>
  </si>
  <si>
    <t>Stowarzyszenie Katolickie Centrum Kultury w Gdyni Małym Kacku</t>
  </si>
  <si>
    <t>FEPM.06.10-IZ.00-0044/23</t>
  </si>
  <si>
    <t>Innowacyjny Uniwersytet Ludowy na Kaszubach</t>
  </si>
  <si>
    <t>FUNDACJA KASZUBSKA</t>
  </si>
  <si>
    <t>FEPM.06.10-IZ.00-0045/23</t>
  </si>
  <si>
    <t>Sąsiedzka Przestrzeń Kultury w Starogardzie Gdańskimi</t>
  </si>
  <si>
    <t>Związek Harcerstwa Polskiego, Chorągiew Gdańska</t>
  </si>
  <si>
    <t>FEPM.06.10-IZ.00-0046/23</t>
  </si>
  <si>
    <t>“STARA OLIWA- NOWE MOŻLIWOŚCI”-Przebudowa i wyposażenie sali koncertowej wraz z organizacją nowych działań edukacyjnych</t>
  </si>
  <si>
    <t>Stowarzyszenie "Stara Oliwa" im. Danuty Rolke-Poczman</t>
  </si>
  <si>
    <t>FEPM.06.10-IZ.00-0047/23</t>
  </si>
  <si>
    <t>Gminny Ośrodek Kultury w Kołczygłowach w nowej odsłonie</t>
  </si>
  <si>
    <t>Gminny Ośrodek Kultury w Kołczygłowach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</si>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</sst>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#,##0.00\ _z_ł"/>
    <numFmt numFmtId="166" formatCode="yy\-mm\-dd\ h:mm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/>
    <xf numFmtId="0" fontId="7" fillId="0" borderId="0" xfId="0" applyFont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Continuous" vertical="center"/>
    </xf>
    <xf numFmtId="164" fontId="6" fillId="2" borderId="1" xfId="0" applyNumberFormat="1" applyFont="1" applyFill="1" applyBorder="1" applyAlignment="1">
      <alignment horizontal="centerContinuous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22" fontId="0" fillId="0" borderId="0" xfId="0" applyNumberFormat="1"/>
    <xf numFmtId="165" fontId="0" fillId="0" borderId="0" xfId="0" applyNumberFormat="1"/>
    <xf numFmtId="165" fontId="8" fillId="3" borderId="9" xfId="0" applyNumberFormat="1" applyFont="1" applyFill="1" applyBorder="1" applyAlignment="1">
      <alignment horizontal="right" vertical="center"/>
    </xf>
    <xf numFmtId="165" fontId="3" fillId="3" borderId="8" xfId="0" applyNumberFormat="1" applyFont="1" applyFill="1" applyBorder="1" applyAlignment="1">
      <alignment horizontal="right" vertical="center"/>
    </xf>
    <xf numFmtId="165" fontId="3" fillId="3" borderId="5" xfId="0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4" fontId="6" fillId="4" borderId="5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>
      <alignment horizontal="right" vertical="center"/>
    </xf>
    <xf numFmtId="10" fontId="3" fillId="0" borderId="9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10" fontId="3" fillId="0" borderId="11" xfId="0" applyNumberFormat="1" applyFont="1" applyFill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center"/>
    </xf>
    <xf numFmtId="165" fontId="2" fillId="5" borderId="9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22" fontId="0" fillId="0" borderId="0" xfId="0" applyNumberFormat="1" applyBorder="1"/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6" formatCode="yy\-mm\-dd\ h:mm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numFmt numFmtId="4" formatCode="#,##0.00"/>
      <fill>
        <patternFill patternType="solid">
          <fgColor theme="4" tint="0.79998168889431442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994559</xdr:colOff>
      <xdr:row>0</xdr:row>
      <xdr:rowOff>0</xdr:rowOff>
    </xdr:from>
    <xdr:to>
      <xdr:col>9</xdr:col>
      <xdr:colOff>1123379</xdr:colOff>
      <xdr:row>1</xdr:row>
      <xdr:rowOff>47030</xdr:rowOff>
    </xdr:to>
    <xdr:grpSp>
      <xdr:nvGrpSpPr>
        <xdr:cNvPr id="5" name="Grupa 4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CB76752A-207A-4BF9-B987-E384433D06DA}"/>
            </a:ext>
          </a:extLst>
        </xdr:cNvPr>
        <xdr:cNvGrpSpPr>
          <a:grpSpLocks noChangeAspect="1"/>
        </xdr:cNvGrpSpPr>
      </xdr:nvGrpSpPr>
      <xdr:grpSpPr>
        <a:xfrm>
          <a:off x="3960916" y="0"/>
          <a:ext cx="17178570" cy="1557423"/>
          <a:chOff x="0" y="0"/>
          <a:chExt cx="10299700" cy="960120"/>
        </a:xfrm>
      </xdr:grpSpPr>
      <xdr:cxnSp macro="">
        <xdr:nvCxnSpPr>
          <xdr:cNvPr id="6" name="Łącznik prosty 5">
            <a:extLst>
              <a:ext uri="{FF2B5EF4-FFF2-40B4-BE49-F238E27FC236}">
                <a16:creationId xmlns:a16="http://schemas.microsoft.com/office/drawing/2014/main" id="{8315F739-D2B0-4A6E-96ED-148DA84CA0F2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Obraz 6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377EDE70-4B53-4520-A468-738E26836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0</xdr:col>
      <xdr:colOff>204107</xdr:colOff>
      <xdr:row>5</xdr:row>
      <xdr:rowOff>27215</xdr:rowOff>
    </xdr:from>
    <xdr:ext cx="412292" cy="28020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1ED11F8-D58B-4304-ABF5-E7AD0583E9D0}"/>
            </a:ext>
          </a:extLst>
        </xdr:cNvPr>
        <xdr:cNvSpPr txBox="1"/>
      </xdr:nvSpPr>
      <xdr:spPr>
        <a:xfrm>
          <a:off x="204107" y="3483429"/>
          <a:ext cx="4122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L.p.</a:t>
          </a:r>
        </a:p>
      </xdr:txBody>
    </xdr:sp>
    <xdr:clientData/>
  </xdr:oneCellAnchor>
  <xdr:oneCellAnchor>
    <xdr:from>
      <xdr:col>1</xdr:col>
      <xdr:colOff>451757</xdr:colOff>
      <xdr:row>5</xdr:row>
      <xdr:rowOff>29935</xdr:rowOff>
    </xdr:from>
    <xdr:ext cx="1196290" cy="280205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B25611F-EDFC-4A52-9403-E7E5BED8E9FE}"/>
            </a:ext>
          </a:extLst>
        </xdr:cNvPr>
        <xdr:cNvSpPr txBox="1"/>
      </xdr:nvSpPr>
      <xdr:spPr>
        <a:xfrm>
          <a:off x="1309007" y="3486149"/>
          <a:ext cx="1196290" cy="28020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Numer wniosku</a:t>
          </a:r>
        </a:p>
      </xdr:txBody>
    </xdr:sp>
    <xdr:clientData/>
  </xdr:oneCellAnchor>
  <xdr:oneCellAnchor>
    <xdr:from>
      <xdr:col>2</xdr:col>
      <xdr:colOff>1094015</xdr:colOff>
      <xdr:row>5</xdr:row>
      <xdr:rowOff>32657</xdr:rowOff>
    </xdr:from>
    <xdr:ext cx="1091646" cy="280205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E5C0B912-E8B8-4E12-9559-113F60D9E0D0}"/>
            </a:ext>
          </a:extLst>
        </xdr:cNvPr>
        <xdr:cNvSpPr txBox="1"/>
      </xdr:nvSpPr>
      <xdr:spPr>
        <a:xfrm>
          <a:off x="4060372" y="3488871"/>
          <a:ext cx="10916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Tytuł</a:t>
          </a:r>
          <a:r>
            <a:rPr lang="pl-PL" sz="1200" b="1" baseline="0">
              <a:solidFill>
                <a:schemeClr val="bg1"/>
              </a:solidFill>
            </a:rPr>
            <a:t> projektu</a:t>
          </a:r>
          <a:endParaRPr lang="pl-PL" sz="12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484415</xdr:colOff>
      <xdr:row>5</xdr:row>
      <xdr:rowOff>48985</xdr:rowOff>
    </xdr:from>
    <xdr:ext cx="1158715" cy="280205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834AF980-DA43-47AA-BB57-5A54E188AB82}"/>
            </a:ext>
          </a:extLst>
        </xdr:cNvPr>
        <xdr:cNvSpPr txBox="1"/>
      </xdr:nvSpPr>
      <xdr:spPr>
        <a:xfrm>
          <a:off x="6430736" y="3505199"/>
          <a:ext cx="115871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Wnioskodawca</a:t>
          </a:r>
        </a:p>
      </xdr:txBody>
    </xdr:sp>
    <xdr:clientData/>
  </xdr:oneCellAnchor>
  <xdr:oneCellAnchor>
    <xdr:from>
      <xdr:col>4</xdr:col>
      <xdr:colOff>204109</xdr:colOff>
      <xdr:row>5</xdr:row>
      <xdr:rowOff>24492</xdr:rowOff>
    </xdr:from>
    <xdr:ext cx="1783878" cy="46807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4422BDA8-7B32-4214-B732-0499700E5A9C}"/>
            </a:ext>
          </a:extLst>
        </xdr:cNvPr>
        <xdr:cNvSpPr txBox="1"/>
      </xdr:nvSpPr>
      <xdr:spPr>
        <a:xfrm>
          <a:off x="8327573" y="3480706"/>
          <a:ext cx="1783878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Koszty całkowite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[zł]</a:t>
          </a:r>
        </a:p>
      </xdr:txBody>
    </xdr:sp>
    <xdr:clientData/>
  </xdr:oneCellAnchor>
  <xdr:oneCellAnchor>
    <xdr:from>
      <xdr:col>5</xdr:col>
      <xdr:colOff>234044</xdr:colOff>
      <xdr:row>5</xdr:row>
      <xdr:rowOff>40821</xdr:rowOff>
    </xdr:from>
    <xdr:ext cx="1783878" cy="46807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4046A46-6ACB-44C1-B382-9D1740571279}"/>
            </a:ext>
          </a:extLst>
        </xdr:cNvPr>
        <xdr:cNvSpPr txBox="1"/>
      </xdr:nvSpPr>
      <xdr:spPr>
        <a:xfrm>
          <a:off x="10534651" y="3497035"/>
          <a:ext cx="1783878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Koszty kwalifikowalne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[zł]</a:t>
          </a:r>
        </a:p>
      </xdr:txBody>
    </xdr:sp>
    <xdr:clientData/>
  </xdr:oneCellAnchor>
  <xdr:oneCellAnchor>
    <xdr:from>
      <xdr:col>9</xdr:col>
      <xdr:colOff>291194</xdr:colOff>
      <xdr:row>4</xdr:row>
      <xdr:rowOff>179614</xdr:rowOff>
    </xdr:from>
    <xdr:ext cx="1783878" cy="843821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3C1BDB4F-6764-432E-BA09-B483E4C699C4}"/>
            </a:ext>
          </a:extLst>
        </xdr:cNvPr>
        <xdr:cNvSpPr txBox="1"/>
      </xdr:nvSpPr>
      <xdr:spPr>
        <a:xfrm>
          <a:off x="20307301" y="3241221"/>
          <a:ext cx="1783878" cy="843821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Łączny 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procent wnioskowanego dofinansowania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[%]</a:t>
          </a:r>
        </a:p>
      </xdr:txBody>
    </xdr:sp>
    <xdr:clientData/>
  </xdr:oneCellAnchor>
  <xdr:oneCellAnchor>
    <xdr:from>
      <xdr:col>10</xdr:col>
      <xdr:colOff>103414</xdr:colOff>
      <xdr:row>4</xdr:row>
      <xdr:rowOff>277585</xdr:rowOff>
    </xdr:from>
    <xdr:ext cx="1783878" cy="655949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14B0D2E4-A78C-4B2A-8E4D-B1987E0511E6}"/>
            </a:ext>
          </a:extLst>
        </xdr:cNvPr>
        <xdr:cNvSpPr txBox="1"/>
      </xdr:nvSpPr>
      <xdr:spPr>
        <a:xfrm>
          <a:off x="21970093" y="3339192"/>
          <a:ext cx="1783878" cy="655949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Data i godzina złożenia wniosku o dofinansowanie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C2AE1C-D306-4B6F-B069-03FB0E8B2D70}" name="Tabela1" displayName="Tabela1" ref="A6:K53" headerRowDxfId="15" dataDxfId="13" headerRowBorderDxfId="14" tableBorderDxfId="12" totalsRowBorderDxfId="11">
  <autoFilter ref="A6:K53" xr:uid="{7D06D70F-121D-4AEB-9841-3D6B6D6A792E}"/>
  <tableColumns count="11">
    <tableColumn id="1" xr3:uid="{0BBA2A2D-00CF-4E93-A68A-DC16CD9ED9C5}" name="Kolumna1" totalsRowLabel="Suma" dataDxfId="10"/>
    <tableColumn id="2" xr3:uid="{5A8E6F1A-BB2F-4F8E-8DE1-619CB0C64427}" name="Kolumna2" dataDxfId="9"/>
    <tableColumn id="3" xr3:uid="{445BC5C8-0E16-4102-821D-41F4C0415368}" name="Kolumna3" dataDxfId="8"/>
    <tableColumn id="4" xr3:uid="{297C4698-DA8A-4829-9877-8D2755A28CAF}" name="Kolumna4" dataDxfId="7"/>
    <tableColumn id="5" xr3:uid="{2ECAE3DA-7274-47AF-8383-ABDC554103B8}" name="Kolumna5" dataDxfId="6"/>
    <tableColumn id="6" xr3:uid="{7392E175-D703-4BE5-83EF-4A53B321EF42}" name="Kolumna6" dataDxfId="5"/>
    <tableColumn id="7" xr3:uid="{B45AF4D3-152B-441A-BEDF-6A321CB5994A}" name="Wnioskowane dofinansowanie - _x000a_środki EFRR_x000a_[zł]" dataDxfId="4"/>
    <tableColumn id="8" xr3:uid="{3DE8A0B1-101E-431E-9F21-B44A7E42AFBB}" name="Wnioskowane dofinansowanie - _x000a_środki budżetu państwa_x000a_[zł]" dataDxfId="3"/>
    <tableColumn id="9" xr3:uid="{00DAA260-82BD-4746-BE12-8642FC3DC33B}" name="RAZEM_x000a_[zł]" dataDxfId="2"/>
    <tableColumn id="10" xr3:uid="{CAE1F985-D361-4021-9D30-5FBCF6735E32}" name="Kolumna7" dataDxfId="1"/>
    <tableColumn id="11" xr3:uid="{12150441-28E2-488F-814B-BAE97FA1F1C9}" name="Kolumna8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4F09-CB78-4F7A-BD16-9B9D0BA829F3}">
  <sheetPr codeName="Arkusz1">
    <pageSetUpPr fitToPage="1"/>
  </sheetPr>
  <dimension ref="A1:R98"/>
  <sheetViews>
    <sheetView showGridLines="0" tabSelected="1" zoomScale="70" zoomScaleNormal="70" workbookViewId="0">
      <selection activeCell="A3" sqref="A3"/>
    </sheetView>
  </sheetViews>
  <sheetFormatPr defaultRowHeight="15" x14ac:dyDescent="0.25"/>
  <cols>
    <col min="1" max="1" width="12.85546875" customWidth="1"/>
    <col min="2" max="2" width="31.7109375" bestFit="1" customWidth="1"/>
    <col min="3" max="3" width="51.7109375" bestFit="1" customWidth="1"/>
    <col min="4" max="4" width="32.5703125" bestFit="1" customWidth="1"/>
    <col min="5" max="5" width="32.5703125" customWidth="1"/>
    <col min="6" max="10" width="34.7109375" customWidth="1"/>
    <col min="11" max="11" width="30.28515625" customWidth="1"/>
  </cols>
  <sheetData>
    <row r="1" spans="1:18" ht="118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8" ht="57.75" customHeight="1" x14ac:dyDescent="0.4">
      <c r="B2" s="25" t="s">
        <v>0</v>
      </c>
      <c r="C2" s="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9.25" customHeight="1" x14ac:dyDescent="0.35">
      <c r="B3" s="26" t="s">
        <v>16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5.25" customHeight="1" x14ac:dyDescent="0.35">
      <c r="B4" s="26" t="s">
        <v>17</v>
      </c>
      <c r="C4" s="8"/>
    </row>
    <row r="5" spans="1:18" ht="31.5" customHeight="1" x14ac:dyDescent="0.25">
      <c r="A5" s="15"/>
      <c r="B5" s="14"/>
      <c r="C5" s="14"/>
      <c r="D5" s="14"/>
      <c r="E5" s="10"/>
      <c r="F5" s="10"/>
      <c r="G5" s="11" t="s">
        <v>4</v>
      </c>
      <c r="H5" s="12"/>
      <c r="I5" s="13"/>
      <c r="J5" s="10"/>
      <c r="K5" s="10"/>
      <c r="L5" s="2"/>
      <c r="M5" s="2"/>
    </row>
    <row r="6" spans="1:18" ht="60.75" customHeight="1" x14ac:dyDescent="0.25">
      <c r="A6" s="16" t="s">
        <v>1</v>
      </c>
      <c r="B6" s="17" t="s">
        <v>6</v>
      </c>
      <c r="C6" s="17" t="s">
        <v>7</v>
      </c>
      <c r="D6" s="17" t="s">
        <v>8</v>
      </c>
      <c r="E6" s="18" t="s">
        <v>9</v>
      </c>
      <c r="F6" s="18" t="s">
        <v>10</v>
      </c>
      <c r="G6" s="27" t="s">
        <v>2</v>
      </c>
      <c r="H6" s="27" t="s">
        <v>5</v>
      </c>
      <c r="I6" s="27" t="s">
        <v>3</v>
      </c>
      <c r="J6" s="18" t="s">
        <v>11</v>
      </c>
      <c r="K6" s="19" t="s">
        <v>12</v>
      </c>
    </row>
    <row r="7" spans="1:18" ht="60" customHeight="1" x14ac:dyDescent="0.25">
      <c r="A7" s="28">
        <v>1</v>
      </c>
      <c r="B7" s="29" t="s">
        <v>13</v>
      </c>
      <c r="C7" s="30" t="s">
        <v>14</v>
      </c>
      <c r="D7" s="31" t="s">
        <v>15</v>
      </c>
      <c r="E7" s="32">
        <v>11406088.039999999</v>
      </c>
      <c r="F7" s="33">
        <v>9255242.3100000005</v>
      </c>
      <c r="G7" s="33">
        <v>7866955.96</v>
      </c>
      <c r="H7" s="33">
        <v>0</v>
      </c>
      <c r="I7" s="33">
        <v>7866955.96</v>
      </c>
      <c r="J7" s="34">
        <v>0.84999999962183592</v>
      </c>
      <c r="K7" s="35">
        <v>45240.612685185188</v>
      </c>
    </row>
    <row r="8" spans="1:18" ht="81.75" customHeight="1" x14ac:dyDescent="0.25">
      <c r="A8" s="36">
        <v>2</v>
      </c>
      <c r="B8" s="37" t="s">
        <v>18</v>
      </c>
      <c r="C8" s="38" t="s">
        <v>19</v>
      </c>
      <c r="D8" s="39" t="s">
        <v>20</v>
      </c>
      <c r="E8" s="40">
        <v>7485219.7400000002</v>
      </c>
      <c r="F8" s="40">
        <v>6090963.54</v>
      </c>
      <c r="G8" s="40">
        <v>5177319</v>
      </c>
      <c r="H8" s="40">
        <v>0</v>
      </c>
      <c r="I8" s="41">
        <v>5177319</v>
      </c>
      <c r="J8" s="42">
        <v>0.84999999852240127</v>
      </c>
      <c r="K8" s="43">
        <v>45244.484097222223</v>
      </c>
    </row>
    <row r="9" spans="1:18" ht="60" customHeight="1" x14ac:dyDescent="0.25">
      <c r="A9" s="36">
        <v>3</v>
      </c>
      <c r="B9" s="37" t="s">
        <v>21</v>
      </c>
      <c r="C9" s="38" t="s">
        <v>22</v>
      </c>
      <c r="D9" s="39" t="s">
        <v>23</v>
      </c>
      <c r="E9" s="40">
        <v>1300000.53</v>
      </c>
      <c r="F9" s="40">
        <v>1056911</v>
      </c>
      <c r="G9" s="40">
        <v>898374.35</v>
      </c>
      <c r="H9" s="40">
        <v>0</v>
      </c>
      <c r="I9" s="41">
        <v>898374.35</v>
      </c>
      <c r="J9" s="42">
        <v>0.85</v>
      </c>
      <c r="K9" s="43">
        <v>45244.491111111114</v>
      </c>
    </row>
    <row r="10" spans="1:18" ht="60" customHeight="1" x14ac:dyDescent="0.25">
      <c r="A10" s="36">
        <v>4</v>
      </c>
      <c r="B10" s="37" t="s">
        <v>24</v>
      </c>
      <c r="C10" s="38" t="s">
        <v>25</v>
      </c>
      <c r="D10" s="39" t="s">
        <v>26</v>
      </c>
      <c r="E10" s="40">
        <v>1968000</v>
      </c>
      <c r="F10" s="40">
        <v>1600000</v>
      </c>
      <c r="G10" s="40">
        <v>1360000</v>
      </c>
      <c r="H10" s="40">
        <v>0</v>
      </c>
      <c r="I10" s="41">
        <v>1360000</v>
      </c>
      <c r="J10" s="42">
        <v>0.85</v>
      </c>
      <c r="K10" s="43">
        <v>45244.498067129629</v>
      </c>
    </row>
    <row r="11" spans="1:18" ht="66.75" customHeight="1" x14ac:dyDescent="0.25">
      <c r="A11" s="36">
        <v>5</v>
      </c>
      <c r="B11" s="37" t="s">
        <v>27</v>
      </c>
      <c r="C11" s="38" t="s">
        <v>28</v>
      </c>
      <c r="D11" s="39" t="s">
        <v>29</v>
      </c>
      <c r="E11" s="40">
        <v>1052620.47</v>
      </c>
      <c r="F11" s="40">
        <v>855789</v>
      </c>
      <c r="G11" s="40">
        <v>727420.65</v>
      </c>
      <c r="H11" s="40">
        <v>0</v>
      </c>
      <c r="I11" s="41">
        <v>727420.65</v>
      </c>
      <c r="J11" s="42">
        <v>0.85</v>
      </c>
      <c r="K11" s="43">
        <v>45244.529351851852</v>
      </c>
    </row>
    <row r="12" spans="1:18" ht="60" customHeight="1" x14ac:dyDescent="0.25">
      <c r="A12" s="36">
        <v>6</v>
      </c>
      <c r="B12" s="37" t="s">
        <v>30</v>
      </c>
      <c r="C12" s="38" t="s">
        <v>31</v>
      </c>
      <c r="D12" s="39" t="s">
        <v>32</v>
      </c>
      <c r="E12" s="40">
        <v>18685803.780000001</v>
      </c>
      <c r="F12" s="40">
        <v>15191710.380000001</v>
      </c>
      <c r="G12" s="40">
        <v>12912953.82</v>
      </c>
      <c r="H12" s="40">
        <v>0</v>
      </c>
      <c r="I12" s="41">
        <v>12912953.82</v>
      </c>
      <c r="J12" s="42">
        <v>0.84999999980252383</v>
      </c>
      <c r="K12" s="43">
        <v>45244.580543981479</v>
      </c>
    </row>
    <row r="13" spans="1:18" ht="60" customHeight="1" x14ac:dyDescent="0.25">
      <c r="A13" s="36">
        <v>7</v>
      </c>
      <c r="B13" s="37" t="s">
        <v>33</v>
      </c>
      <c r="C13" s="38" t="s">
        <v>34</v>
      </c>
      <c r="D13" s="39" t="s">
        <v>35</v>
      </c>
      <c r="E13" s="40">
        <v>9285885</v>
      </c>
      <c r="F13" s="40">
        <v>7549500</v>
      </c>
      <c r="G13" s="40">
        <v>6417075</v>
      </c>
      <c r="H13" s="40">
        <v>0</v>
      </c>
      <c r="I13" s="41">
        <v>6417075</v>
      </c>
      <c r="J13" s="42">
        <v>0.85</v>
      </c>
      <c r="K13" s="43">
        <v>45244.58734953704</v>
      </c>
    </row>
    <row r="14" spans="1:18" ht="60" customHeight="1" x14ac:dyDescent="0.25">
      <c r="A14" s="36">
        <v>8</v>
      </c>
      <c r="B14" s="37" t="s">
        <v>36</v>
      </c>
      <c r="C14" s="38" t="s">
        <v>37</v>
      </c>
      <c r="D14" s="39" t="s">
        <v>38</v>
      </c>
      <c r="E14" s="40">
        <v>913151.79</v>
      </c>
      <c r="F14" s="40">
        <v>700000</v>
      </c>
      <c r="G14" s="40">
        <v>595000</v>
      </c>
      <c r="H14" s="40">
        <v>0</v>
      </c>
      <c r="I14" s="41">
        <v>595000</v>
      </c>
      <c r="J14" s="42">
        <v>0.85</v>
      </c>
      <c r="K14" s="43">
        <v>45244.622048611112</v>
      </c>
    </row>
    <row r="15" spans="1:18" ht="74.25" customHeight="1" x14ac:dyDescent="0.25">
      <c r="A15" s="36">
        <v>9</v>
      </c>
      <c r="B15" s="37" t="s">
        <v>39</v>
      </c>
      <c r="C15" s="38" t="s">
        <v>40</v>
      </c>
      <c r="D15" s="39" t="s">
        <v>41</v>
      </c>
      <c r="E15" s="40">
        <v>21692907.370000001</v>
      </c>
      <c r="F15" s="40">
        <v>17638315.789999999</v>
      </c>
      <c r="G15" s="40">
        <v>14992568.42</v>
      </c>
      <c r="H15" s="40">
        <v>0</v>
      </c>
      <c r="I15" s="41">
        <v>14992568.42</v>
      </c>
      <c r="J15" s="42">
        <v>0.84999999991495789</v>
      </c>
      <c r="K15" s="43">
        <v>45244.622511574074</v>
      </c>
    </row>
    <row r="16" spans="1:18" ht="60" customHeight="1" x14ac:dyDescent="0.25">
      <c r="A16" s="36">
        <v>10</v>
      </c>
      <c r="B16" s="37" t="s">
        <v>42</v>
      </c>
      <c r="C16" s="38" t="s">
        <v>43</v>
      </c>
      <c r="D16" s="39" t="s">
        <v>44</v>
      </c>
      <c r="E16" s="40">
        <v>5999064</v>
      </c>
      <c r="F16" s="40">
        <v>5056800</v>
      </c>
      <c r="G16" s="40">
        <v>4298280</v>
      </c>
      <c r="H16" s="40">
        <v>0</v>
      </c>
      <c r="I16" s="41">
        <v>4298280</v>
      </c>
      <c r="J16" s="42">
        <v>0.85</v>
      </c>
      <c r="K16" s="43">
        <v>45244.782858796294</v>
      </c>
    </row>
    <row r="17" spans="1:11" ht="60" customHeight="1" x14ac:dyDescent="0.25">
      <c r="A17" s="36">
        <v>11</v>
      </c>
      <c r="B17" s="37" t="s">
        <v>45</v>
      </c>
      <c r="C17" s="38" t="s">
        <v>46</v>
      </c>
      <c r="D17" s="39" t="s">
        <v>47</v>
      </c>
      <c r="E17" s="40">
        <v>4515722.6399999997</v>
      </c>
      <c r="F17" s="40">
        <v>4515722.6399999997</v>
      </c>
      <c r="G17" s="40">
        <v>3838330.48</v>
      </c>
      <c r="H17" s="40">
        <v>0</v>
      </c>
      <c r="I17" s="41">
        <v>3838330.48</v>
      </c>
      <c r="J17" s="42">
        <v>0.84999252301288375</v>
      </c>
      <c r="K17" s="43">
        <v>45244.936469907407</v>
      </c>
    </row>
    <row r="18" spans="1:11" ht="60" customHeight="1" x14ac:dyDescent="0.25">
      <c r="A18" s="36">
        <v>12</v>
      </c>
      <c r="B18" s="37" t="s">
        <v>48</v>
      </c>
      <c r="C18" s="38" t="s">
        <v>49</v>
      </c>
      <c r="D18" s="39" t="s">
        <v>50</v>
      </c>
      <c r="E18" s="40">
        <v>4045014.15</v>
      </c>
      <c r="F18" s="40">
        <v>3288629.39</v>
      </c>
      <c r="G18" s="40">
        <v>2795334.93</v>
      </c>
      <c r="H18" s="40">
        <v>0</v>
      </c>
      <c r="I18" s="41">
        <v>2795334.93</v>
      </c>
      <c r="J18" s="42">
        <v>0.84999998433998059</v>
      </c>
      <c r="K18" s="43">
        <v>45245.399050925924</v>
      </c>
    </row>
    <row r="19" spans="1:11" ht="60" customHeight="1" x14ac:dyDescent="0.25">
      <c r="A19" s="36">
        <v>13</v>
      </c>
      <c r="B19" s="37" t="s">
        <v>51</v>
      </c>
      <c r="C19" s="38" t="s">
        <v>52</v>
      </c>
      <c r="D19" s="39" t="s">
        <v>53</v>
      </c>
      <c r="E19" s="40">
        <v>2200000.14</v>
      </c>
      <c r="F19" s="40">
        <v>1788618</v>
      </c>
      <c r="G19" s="40">
        <v>1520325.29</v>
      </c>
      <c r="H19" s="40">
        <v>0</v>
      </c>
      <c r="I19" s="41">
        <v>1520325.29</v>
      </c>
      <c r="J19" s="42">
        <v>0.84999999440909124</v>
      </c>
      <c r="K19" s="43">
        <v>45245.454675925925</v>
      </c>
    </row>
    <row r="20" spans="1:11" ht="60" customHeight="1" x14ac:dyDescent="0.25">
      <c r="A20" s="36">
        <v>14</v>
      </c>
      <c r="B20" s="37" t="s">
        <v>54</v>
      </c>
      <c r="C20" s="38" t="s">
        <v>55</v>
      </c>
      <c r="D20" s="39" t="s">
        <v>56</v>
      </c>
      <c r="E20" s="40">
        <v>3849900</v>
      </c>
      <c r="F20" s="40">
        <v>3130000</v>
      </c>
      <c r="G20" s="40">
        <v>2660500</v>
      </c>
      <c r="H20" s="40">
        <v>0</v>
      </c>
      <c r="I20" s="41">
        <v>2660500</v>
      </c>
      <c r="J20" s="42">
        <v>0.85</v>
      </c>
      <c r="K20" s="43">
        <v>45245.49491898148</v>
      </c>
    </row>
    <row r="21" spans="1:11" ht="60" customHeight="1" x14ac:dyDescent="0.25">
      <c r="A21" s="36">
        <v>15</v>
      </c>
      <c r="B21" s="37" t="s">
        <v>57</v>
      </c>
      <c r="C21" s="38" t="s">
        <v>58</v>
      </c>
      <c r="D21" s="39" t="s">
        <v>59</v>
      </c>
      <c r="E21" s="40">
        <v>1100000</v>
      </c>
      <c r="F21" s="40">
        <v>1000000</v>
      </c>
      <c r="G21" s="40">
        <v>900000</v>
      </c>
      <c r="H21" s="40">
        <v>0</v>
      </c>
      <c r="I21" s="41">
        <v>900000</v>
      </c>
      <c r="J21" s="42">
        <v>0.9</v>
      </c>
      <c r="K21" s="43">
        <v>45245.502476851849</v>
      </c>
    </row>
    <row r="22" spans="1:11" ht="60" customHeight="1" x14ac:dyDescent="0.25">
      <c r="A22" s="36">
        <v>16</v>
      </c>
      <c r="B22" s="37" t="s">
        <v>60</v>
      </c>
      <c r="C22" s="38" t="s">
        <v>61</v>
      </c>
      <c r="D22" s="39" t="s">
        <v>62</v>
      </c>
      <c r="E22" s="40">
        <v>6395999.9900000002</v>
      </c>
      <c r="F22" s="40">
        <v>5200000</v>
      </c>
      <c r="G22" s="40">
        <v>4420000</v>
      </c>
      <c r="H22" s="40">
        <v>0</v>
      </c>
      <c r="I22" s="41">
        <v>4420000</v>
      </c>
      <c r="J22" s="42">
        <v>0.85</v>
      </c>
      <c r="K22" s="43">
        <v>45245.504374999997</v>
      </c>
    </row>
    <row r="23" spans="1:11" ht="60" customHeight="1" x14ac:dyDescent="0.25">
      <c r="A23" s="36">
        <v>17</v>
      </c>
      <c r="B23" s="37" t="s">
        <v>63</v>
      </c>
      <c r="C23" s="38" t="s">
        <v>64</v>
      </c>
      <c r="D23" s="39" t="s">
        <v>65</v>
      </c>
      <c r="E23" s="40">
        <v>8382224.0899999999</v>
      </c>
      <c r="F23" s="40">
        <v>6814816.3300000001</v>
      </c>
      <c r="G23" s="40">
        <v>5792593.8700000001</v>
      </c>
      <c r="H23" s="40">
        <v>0</v>
      </c>
      <c r="I23" s="41">
        <v>5792593.8700000001</v>
      </c>
      <c r="J23" s="42">
        <v>0.84999999845923946</v>
      </c>
      <c r="K23" s="43">
        <v>45245.516111111108</v>
      </c>
    </row>
    <row r="24" spans="1:11" ht="67.5" customHeight="1" x14ac:dyDescent="0.25">
      <c r="A24" s="36">
        <v>18</v>
      </c>
      <c r="B24" s="37" t="s">
        <v>66</v>
      </c>
      <c r="C24" s="38" t="s">
        <v>67</v>
      </c>
      <c r="D24" s="39" t="s">
        <v>68</v>
      </c>
      <c r="E24" s="40">
        <v>6688877.3399999999</v>
      </c>
      <c r="F24" s="40">
        <v>5438111.6600000001</v>
      </c>
      <c r="G24" s="40">
        <v>4622394.91</v>
      </c>
      <c r="H24" s="40">
        <v>0</v>
      </c>
      <c r="I24" s="41">
        <v>4622394.91</v>
      </c>
      <c r="J24" s="42">
        <v>0.84999999981611263</v>
      </c>
      <c r="K24" s="43">
        <v>45245.526782407411</v>
      </c>
    </row>
    <row r="25" spans="1:11" ht="60" customHeight="1" x14ac:dyDescent="0.25">
      <c r="A25" s="36">
        <v>19</v>
      </c>
      <c r="B25" s="37" t="s">
        <v>69</v>
      </c>
      <c r="C25" s="38" t="s">
        <v>70</v>
      </c>
      <c r="D25" s="39" t="s">
        <v>71</v>
      </c>
      <c r="E25" s="40">
        <v>2121698.54</v>
      </c>
      <c r="F25" s="40">
        <v>1724958.17</v>
      </c>
      <c r="G25" s="40">
        <v>1466214.44</v>
      </c>
      <c r="H25" s="40">
        <v>0</v>
      </c>
      <c r="I25" s="41">
        <v>1466214.44</v>
      </c>
      <c r="J25" s="42">
        <v>0.8499999973912411</v>
      </c>
      <c r="K25" s="43">
        <v>45245.532500000001</v>
      </c>
    </row>
    <row r="26" spans="1:11" ht="90" customHeight="1" x14ac:dyDescent="0.25">
      <c r="A26" s="36">
        <v>20</v>
      </c>
      <c r="B26" s="37" t="s">
        <v>72</v>
      </c>
      <c r="C26" s="38" t="s">
        <v>73</v>
      </c>
      <c r="D26" s="39" t="s">
        <v>74</v>
      </c>
      <c r="E26" s="40">
        <v>8394631.3399999999</v>
      </c>
      <c r="F26" s="40">
        <v>6824903.5499999998</v>
      </c>
      <c r="G26" s="40">
        <v>5801168.0099999998</v>
      </c>
      <c r="H26" s="40">
        <v>0</v>
      </c>
      <c r="I26" s="41">
        <v>5801168.0099999998</v>
      </c>
      <c r="J26" s="42">
        <v>0.84999999890108335</v>
      </c>
      <c r="K26" s="43">
        <v>45245.571296296293</v>
      </c>
    </row>
    <row r="27" spans="1:11" ht="60" customHeight="1" x14ac:dyDescent="0.25">
      <c r="A27" s="36">
        <v>21</v>
      </c>
      <c r="B27" s="37" t="s">
        <v>75</v>
      </c>
      <c r="C27" s="38" t="s">
        <v>76</v>
      </c>
      <c r="D27" s="39" t="s">
        <v>77</v>
      </c>
      <c r="E27" s="40">
        <v>911930.52</v>
      </c>
      <c r="F27" s="40">
        <v>745707.75</v>
      </c>
      <c r="G27" s="40">
        <v>633851.57999999996</v>
      </c>
      <c r="H27" s="40">
        <v>0</v>
      </c>
      <c r="I27" s="41">
        <v>633851.57999999996</v>
      </c>
      <c r="J27" s="42">
        <v>0.84999998994244053</v>
      </c>
      <c r="K27" s="43">
        <v>45245.584166666667</v>
      </c>
    </row>
    <row r="28" spans="1:11" ht="60" customHeight="1" x14ac:dyDescent="0.25">
      <c r="A28" s="36">
        <v>22</v>
      </c>
      <c r="B28" s="37" t="s">
        <v>78</v>
      </c>
      <c r="C28" s="38" t="s">
        <v>79</v>
      </c>
      <c r="D28" s="39" t="s">
        <v>80</v>
      </c>
      <c r="E28" s="40">
        <v>6354427.7599999998</v>
      </c>
      <c r="F28" s="40">
        <v>5166201.43</v>
      </c>
      <c r="G28" s="40">
        <v>4391271.21</v>
      </c>
      <c r="H28" s="40">
        <v>0</v>
      </c>
      <c r="I28" s="41">
        <v>4391271.21</v>
      </c>
      <c r="J28" s="42">
        <v>0.84999999893538802</v>
      </c>
      <c r="K28" s="43">
        <v>45245.586597222224</v>
      </c>
    </row>
    <row r="29" spans="1:11" ht="75.75" customHeight="1" x14ac:dyDescent="0.25">
      <c r="A29" s="36">
        <v>23</v>
      </c>
      <c r="B29" s="37" t="s">
        <v>81</v>
      </c>
      <c r="C29" s="38" t="s">
        <v>82</v>
      </c>
      <c r="D29" s="39" t="s">
        <v>83</v>
      </c>
      <c r="E29" s="40">
        <v>1820913.12</v>
      </c>
      <c r="F29" s="40">
        <v>1480417.17</v>
      </c>
      <c r="G29" s="40">
        <v>1258354.5900000001</v>
      </c>
      <c r="H29" s="40">
        <v>0</v>
      </c>
      <c r="I29" s="41">
        <v>1258354.5900000001</v>
      </c>
      <c r="J29" s="42">
        <v>0.84999999696031636</v>
      </c>
      <c r="K29" s="43">
        <v>45245.59070601852</v>
      </c>
    </row>
    <row r="30" spans="1:11" ht="60" customHeight="1" x14ac:dyDescent="0.25">
      <c r="A30" s="36">
        <v>24</v>
      </c>
      <c r="B30" s="37" t="s">
        <v>84</v>
      </c>
      <c r="C30" s="38" t="s">
        <v>85</v>
      </c>
      <c r="D30" s="39" t="s">
        <v>86</v>
      </c>
      <c r="E30" s="40">
        <v>21643827.52</v>
      </c>
      <c r="F30" s="40">
        <v>17596607.75</v>
      </c>
      <c r="G30" s="40">
        <v>14957116.6</v>
      </c>
      <c r="H30" s="40">
        <v>0</v>
      </c>
      <c r="I30" s="41">
        <v>14957116.6</v>
      </c>
      <c r="J30" s="42">
        <v>0.85000000071036419</v>
      </c>
      <c r="K30" s="43">
        <v>45245.592280092591</v>
      </c>
    </row>
    <row r="31" spans="1:11" ht="60" customHeight="1" x14ac:dyDescent="0.25">
      <c r="A31" s="36">
        <v>25</v>
      </c>
      <c r="B31" s="37" t="s">
        <v>87</v>
      </c>
      <c r="C31" s="38" t="s">
        <v>88</v>
      </c>
      <c r="D31" s="39" t="s">
        <v>89</v>
      </c>
      <c r="E31" s="40">
        <v>2597089.16</v>
      </c>
      <c r="F31" s="40">
        <v>2027001.51</v>
      </c>
      <c r="G31" s="40">
        <v>1722951.28</v>
      </c>
      <c r="H31" s="40">
        <v>0</v>
      </c>
      <c r="I31" s="41">
        <v>1722951.28</v>
      </c>
      <c r="J31" s="42">
        <v>0.84999999827331163</v>
      </c>
      <c r="K31" s="43">
        <v>45245.599733796298</v>
      </c>
    </row>
    <row r="32" spans="1:11" ht="60" customHeight="1" x14ac:dyDescent="0.25">
      <c r="A32" s="36">
        <v>26</v>
      </c>
      <c r="B32" s="37" t="s">
        <v>90</v>
      </c>
      <c r="C32" s="38" t="s">
        <v>91</v>
      </c>
      <c r="D32" s="39" t="s">
        <v>92</v>
      </c>
      <c r="E32" s="40">
        <v>1181555</v>
      </c>
      <c r="F32" s="40">
        <v>971679.74</v>
      </c>
      <c r="G32" s="40">
        <f>Tabela1[[#This Row],[RAZEM
'[zł']]]</f>
        <v>825927.76</v>
      </c>
      <c r="H32" s="40">
        <v>0</v>
      </c>
      <c r="I32" s="41">
        <v>825927.76</v>
      </c>
      <c r="J32" s="42">
        <v>0.84999998044623226</v>
      </c>
      <c r="K32" s="43">
        <v>45245.621921296297</v>
      </c>
    </row>
    <row r="33" spans="1:11" ht="60" customHeight="1" x14ac:dyDescent="0.25">
      <c r="A33" s="36">
        <v>27</v>
      </c>
      <c r="B33" s="37" t="s">
        <v>93</v>
      </c>
      <c r="C33" s="38" t="s">
        <v>94</v>
      </c>
      <c r="D33" s="39" t="s">
        <v>95</v>
      </c>
      <c r="E33" s="40">
        <v>5540427.9900000002</v>
      </c>
      <c r="F33" s="40">
        <v>4504413</v>
      </c>
      <c r="G33" s="40">
        <v>3828751.05</v>
      </c>
      <c r="H33" s="40">
        <v>0</v>
      </c>
      <c r="I33" s="41">
        <v>3828751.05</v>
      </c>
      <c r="J33" s="42">
        <v>0.85</v>
      </c>
      <c r="K33" s="43">
        <v>45245.631458333337</v>
      </c>
    </row>
    <row r="34" spans="1:11" ht="60" customHeight="1" x14ac:dyDescent="0.25">
      <c r="A34" s="36">
        <v>28</v>
      </c>
      <c r="B34" s="37" t="s">
        <v>96</v>
      </c>
      <c r="C34" s="38" t="s">
        <v>97</v>
      </c>
      <c r="D34" s="39" t="s">
        <v>98</v>
      </c>
      <c r="E34" s="40">
        <v>30607367.699999999</v>
      </c>
      <c r="F34" s="40">
        <v>24884038.780000001</v>
      </c>
      <c r="G34" s="40">
        <v>5000000</v>
      </c>
      <c r="H34" s="40">
        <v>0</v>
      </c>
      <c r="I34" s="41">
        <v>5000000</v>
      </c>
      <c r="J34" s="42">
        <v>0.20093201285390377</v>
      </c>
      <c r="K34" s="43">
        <v>45245.632418981484</v>
      </c>
    </row>
    <row r="35" spans="1:11" ht="60" customHeight="1" x14ac:dyDescent="0.25">
      <c r="A35" s="36">
        <v>29</v>
      </c>
      <c r="B35" s="37" t="s">
        <v>99</v>
      </c>
      <c r="C35" s="38" t="s">
        <v>100</v>
      </c>
      <c r="D35" s="39" t="s">
        <v>101</v>
      </c>
      <c r="E35" s="40">
        <v>1566765.97</v>
      </c>
      <c r="F35" s="40">
        <v>1263793.47</v>
      </c>
      <c r="G35" s="40">
        <v>1074224.45</v>
      </c>
      <c r="H35" s="40">
        <v>0</v>
      </c>
      <c r="I35" s="41">
        <v>1074224.45</v>
      </c>
      <c r="J35" s="42">
        <v>0.85000000039563428</v>
      </c>
      <c r="K35" s="43">
        <v>45245.641921296294</v>
      </c>
    </row>
    <row r="36" spans="1:11" ht="60" customHeight="1" x14ac:dyDescent="0.25">
      <c r="A36" s="36">
        <v>30</v>
      </c>
      <c r="B36" s="37" t="s">
        <v>102</v>
      </c>
      <c r="C36" s="38" t="s">
        <v>103</v>
      </c>
      <c r="D36" s="39" t="s">
        <v>104</v>
      </c>
      <c r="E36" s="40">
        <v>2425506.61</v>
      </c>
      <c r="F36" s="40">
        <v>1996127.75</v>
      </c>
      <c r="G36" s="40">
        <v>1681444.78</v>
      </c>
      <c r="H36" s="40">
        <v>0</v>
      </c>
      <c r="I36" s="41">
        <v>1681444.78</v>
      </c>
      <c r="J36" s="42">
        <v>0.84235329126605252</v>
      </c>
      <c r="K36" s="43">
        <v>45245.665625000001</v>
      </c>
    </row>
    <row r="37" spans="1:11" ht="60" customHeight="1" x14ac:dyDescent="0.25">
      <c r="A37" s="36">
        <v>31</v>
      </c>
      <c r="B37" s="37" t="s">
        <v>105</v>
      </c>
      <c r="C37" s="38" t="s">
        <v>106</v>
      </c>
      <c r="D37" s="39" t="s">
        <v>107</v>
      </c>
      <c r="E37" s="40">
        <v>1974715.52</v>
      </c>
      <c r="F37" s="40">
        <v>1605459.77</v>
      </c>
      <c r="G37" s="40">
        <v>1364640.81</v>
      </c>
      <c r="H37" s="40">
        <v>0</v>
      </c>
      <c r="I37" s="41">
        <v>1364640.81</v>
      </c>
      <c r="J37" s="42">
        <v>0.85000000342580995</v>
      </c>
      <c r="K37" s="43">
        <v>45245.67701388889</v>
      </c>
    </row>
    <row r="38" spans="1:11" ht="60" customHeight="1" x14ac:dyDescent="0.25">
      <c r="A38" s="36">
        <v>32</v>
      </c>
      <c r="B38" s="37" t="s">
        <v>108</v>
      </c>
      <c r="C38" s="38" t="s">
        <v>109</v>
      </c>
      <c r="D38" s="39" t="s">
        <v>110</v>
      </c>
      <c r="E38" s="40">
        <v>2303036.54</v>
      </c>
      <c r="F38" s="40">
        <v>2303036.54</v>
      </c>
      <c r="G38" s="40">
        <v>1957581.06</v>
      </c>
      <c r="H38" s="40">
        <v>0</v>
      </c>
      <c r="I38" s="41">
        <v>1957581.06</v>
      </c>
      <c r="J38" s="42">
        <v>0.85000000043420931</v>
      </c>
      <c r="K38" s="43">
        <v>45245.684282407405</v>
      </c>
    </row>
    <row r="39" spans="1:11" ht="60" customHeight="1" x14ac:dyDescent="0.25">
      <c r="A39" s="36">
        <v>33</v>
      </c>
      <c r="B39" s="37" t="s">
        <v>111</v>
      </c>
      <c r="C39" s="38" t="s">
        <v>112</v>
      </c>
      <c r="D39" s="39" t="s">
        <v>113</v>
      </c>
      <c r="E39" s="40">
        <v>4482493.28</v>
      </c>
      <c r="F39" s="40">
        <v>3648791.28</v>
      </c>
      <c r="G39" s="40">
        <v>3101472.59</v>
      </c>
      <c r="H39" s="40">
        <v>0</v>
      </c>
      <c r="I39" s="41">
        <v>3101472.59</v>
      </c>
      <c r="J39" s="42">
        <v>0.85000000054812674</v>
      </c>
      <c r="K39" s="43">
        <v>45245.701261574075</v>
      </c>
    </row>
    <row r="40" spans="1:11" ht="60" customHeight="1" x14ac:dyDescent="0.25">
      <c r="A40" s="36">
        <v>34</v>
      </c>
      <c r="B40" s="37" t="s">
        <v>114</v>
      </c>
      <c r="C40" s="38" t="s">
        <v>115</v>
      </c>
      <c r="D40" s="39" t="s">
        <v>116</v>
      </c>
      <c r="E40" s="40">
        <v>4422523.45</v>
      </c>
      <c r="F40" s="40">
        <v>3597175.17</v>
      </c>
      <c r="G40" s="40">
        <v>2813400</v>
      </c>
      <c r="H40" s="40">
        <v>0</v>
      </c>
      <c r="I40" s="41">
        <v>2813400</v>
      </c>
      <c r="J40" s="42">
        <v>0.782113705071527</v>
      </c>
      <c r="K40" s="43">
        <v>45245.703831018516</v>
      </c>
    </row>
    <row r="41" spans="1:11" ht="60" customHeight="1" x14ac:dyDescent="0.25">
      <c r="A41" s="36">
        <v>35</v>
      </c>
      <c r="B41" s="37" t="s">
        <v>117</v>
      </c>
      <c r="C41" s="38" t="s">
        <v>118</v>
      </c>
      <c r="D41" s="39" t="s">
        <v>119</v>
      </c>
      <c r="E41" s="40">
        <v>1753051.77</v>
      </c>
      <c r="F41" s="40">
        <v>1432725.02</v>
      </c>
      <c r="G41" s="40">
        <v>1217816.26</v>
      </c>
      <c r="H41" s="40">
        <v>0</v>
      </c>
      <c r="I41" s="41">
        <v>1217816.26</v>
      </c>
      <c r="J41" s="42">
        <v>0.84999999511420554</v>
      </c>
      <c r="K41" s="43">
        <v>45245.763668981483</v>
      </c>
    </row>
    <row r="42" spans="1:11" ht="60" customHeight="1" x14ac:dyDescent="0.25">
      <c r="A42" s="36">
        <v>36</v>
      </c>
      <c r="B42" s="37" t="s">
        <v>120</v>
      </c>
      <c r="C42" s="38" t="s">
        <v>121</v>
      </c>
      <c r="D42" s="39" t="s">
        <v>122</v>
      </c>
      <c r="E42" s="40">
        <v>830391.1</v>
      </c>
      <c r="F42" s="40">
        <v>676461.05</v>
      </c>
      <c r="G42" s="40">
        <v>574991.89</v>
      </c>
      <c r="H42" s="40">
        <v>0</v>
      </c>
      <c r="I42" s="41">
        <v>574991.89</v>
      </c>
      <c r="J42" s="42">
        <v>0.84999999630429568</v>
      </c>
      <c r="K42" s="43">
        <v>45245.769305555557</v>
      </c>
    </row>
    <row r="43" spans="1:11" ht="60" customHeight="1" x14ac:dyDescent="0.25">
      <c r="A43" s="36">
        <v>37</v>
      </c>
      <c r="B43" s="37" t="s">
        <v>123</v>
      </c>
      <c r="C43" s="38" t="s">
        <v>124</v>
      </c>
      <c r="D43" s="39" t="s">
        <v>125</v>
      </c>
      <c r="E43" s="40">
        <v>11944757.390000001</v>
      </c>
      <c r="F43" s="40">
        <v>11944757.390000001</v>
      </c>
      <c r="G43" s="40">
        <v>10153043.77</v>
      </c>
      <c r="H43" s="40">
        <v>0</v>
      </c>
      <c r="I43" s="41">
        <v>10153043.77</v>
      </c>
      <c r="J43" s="42">
        <v>0.84999999903723444</v>
      </c>
      <c r="K43" s="43">
        <v>45245.843333333331</v>
      </c>
    </row>
    <row r="44" spans="1:11" ht="60" customHeight="1" x14ac:dyDescent="0.25">
      <c r="A44" s="36">
        <v>38</v>
      </c>
      <c r="B44" s="37" t="s">
        <v>126</v>
      </c>
      <c r="C44" s="38" t="s">
        <v>127</v>
      </c>
      <c r="D44" s="39" t="s">
        <v>128</v>
      </c>
      <c r="E44" s="40">
        <v>2055778.6</v>
      </c>
      <c r="F44" s="40">
        <v>2055778.6</v>
      </c>
      <c r="G44" s="40">
        <v>1747411.85</v>
      </c>
      <c r="H44" s="40">
        <v>0</v>
      </c>
      <c r="I44" s="41">
        <v>1747411.85</v>
      </c>
      <c r="J44" s="42">
        <v>0.85000001945734815</v>
      </c>
      <c r="K44" s="43">
        <v>45245.847766203704</v>
      </c>
    </row>
    <row r="45" spans="1:11" ht="60" customHeight="1" x14ac:dyDescent="0.25">
      <c r="A45" s="36">
        <v>39</v>
      </c>
      <c r="B45" s="37" t="s">
        <v>129</v>
      </c>
      <c r="C45" s="38" t="s">
        <v>130</v>
      </c>
      <c r="D45" s="39" t="s">
        <v>131</v>
      </c>
      <c r="E45" s="40">
        <v>5535000</v>
      </c>
      <c r="F45" s="40">
        <v>4500000</v>
      </c>
      <c r="G45" s="40">
        <v>3825000</v>
      </c>
      <c r="H45" s="40">
        <v>0</v>
      </c>
      <c r="I45" s="41">
        <v>3825000</v>
      </c>
      <c r="J45" s="42">
        <v>0.85</v>
      </c>
      <c r="K45" s="43">
        <v>45245.863136574073</v>
      </c>
    </row>
    <row r="46" spans="1:11" ht="60" customHeight="1" x14ac:dyDescent="0.25">
      <c r="A46" s="36">
        <v>40</v>
      </c>
      <c r="B46" s="37" t="s">
        <v>132</v>
      </c>
      <c r="C46" s="38" t="s">
        <v>133</v>
      </c>
      <c r="D46" s="39" t="s">
        <v>134</v>
      </c>
      <c r="E46" s="40">
        <v>12037749.68</v>
      </c>
      <c r="F46" s="40">
        <v>9786788.3599999994</v>
      </c>
      <c r="G46" s="40">
        <v>8318770.0999999996</v>
      </c>
      <c r="H46" s="40">
        <v>0</v>
      </c>
      <c r="I46" s="41">
        <v>8318770.0999999996</v>
      </c>
      <c r="J46" s="42">
        <v>0.84999999938692861</v>
      </c>
      <c r="K46" s="43">
        <v>45245.874710648146</v>
      </c>
    </row>
    <row r="47" spans="1:11" ht="60" customHeight="1" x14ac:dyDescent="0.25">
      <c r="A47" s="36">
        <v>41</v>
      </c>
      <c r="B47" s="37" t="s">
        <v>135</v>
      </c>
      <c r="C47" s="38" t="s">
        <v>136</v>
      </c>
      <c r="D47" s="39" t="s">
        <v>137</v>
      </c>
      <c r="E47" s="40">
        <v>32560462.75</v>
      </c>
      <c r="F47" s="40">
        <v>20150103.32</v>
      </c>
      <c r="G47" s="40">
        <v>14911076.470000001</v>
      </c>
      <c r="H47" s="40">
        <v>0</v>
      </c>
      <c r="I47" s="41">
        <v>14911076.470000001</v>
      </c>
      <c r="J47" s="42">
        <v>0.74000000065508353</v>
      </c>
      <c r="K47" s="43">
        <v>45245.905069444445</v>
      </c>
    </row>
    <row r="48" spans="1:11" ht="60" customHeight="1" x14ac:dyDescent="0.25">
      <c r="A48" s="36">
        <v>42</v>
      </c>
      <c r="B48" s="37" t="s">
        <v>138</v>
      </c>
      <c r="C48" s="38" t="s">
        <v>139</v>
      </c>
      <c r="D48" s="39" t="s">
        <v>140</v>
      </c>
      <c r="E48" s="40">
        <v>4567318.29</v>
      </c>
      <c r="F48" s="40">
        <v>4567318.29</v>
      </c>
      <c r="G48" s="40">
        <v>3882220.51</v>
      </c>
      <c r="H48" s="40">
        <v>0</v>
      </c>
      <c r="I48" s="41">
        <v>3882220.51</v>
      </c>
      <c r="J48" s="42">
        <v>0.84999999200843956</v>
      </c>
      <c r="K48" s="43">
        <v>45245.941967592589</v>
      </c>
    </row>
    <row r="49" spans="1:11" ht="60" customHeight="1" x14ac:dyDescent="0.25">
      <c r="A49" s="36">
        <v>43</v>
      </c>
      <c r="B49" s="37" t="s">
        <v>141</v>
      </c>
      <c r="C49" s="38" t="s">
        <v>142</v>
      </c>
      <c r="D49" s="39" t="s">
        <v>143</v>
      </c>
      <c r="E49" s="40">
        <v>9611300.0199999996</v>
      </c>
      <c r="F49" s="40">
        <v>9611300.0199999996</v>
      </c>
      <c r="G49" s="40">
        <v>4269972.5199999996</v>
      </c>
      <c r="H49" s="40">
        <v>0</v>
      </c>
      <c r="I49" s="41">
        <v>4269972.5199999996</v>
      </c>
      <c r="J49" s="42">
        <f>Tabela1[[#This Row],[RAZEM
'[zł']]]/Tabela1[[#This Row],[Kolumna6]]</f>
        <v>0.44426586529550449</v>
      </c>
      <c r="K49" s="43">
        <v>45245.963449074072</v>
      </c>
    </row>
    <row r="50" spans="1:11" ht="60" customHeight="1" x14ac:dyDescent="0.25">
      <c r="A50" s="36">
        <v>44</v>
      </c>
      <c r="B50" s="37" t="s">
        <v>144</v>
      </c>
      <c r="C50" s="38" t="s">
        <v>145</v>
      </c>
      <c r="D50" s="39" t="s">
        <v>146</v>
      </c>
      <c r="E50" s="40">
        <v>11989812</v>
      </c>
      <c r="F50" s="40">
        <v>11989812</v>
      </c>
      <c r="G50" s="40">
        <v>9545890.5999999996</v>
      </c>
      <c r="H50" s="40">
        <v>0</v>
      </c>
      <c r="I50" s="41">
        <v>9545890.5999999996</v>
      </c>
      <c r="J50" s="42">
        <v>0.79616682897112978</v>
      </c>
      <c r="K50" s="43">
        <v>45245.97824074074</v>
      </c>
    </row>
    <row r="51" spans="1:11" ht="60" customHeight="1" x14ac:dyDescent="0.25">
      <c r="A51" s="36">
        <v>45</v>
      </c>
      <c r="B51" s="37" t="s">
        <v>147</v>
      </c>
      <c r="C51" s="38" t="s">
        <v>148</v>
      </c>
      <c r="D51" s="39" t="s">
        <v>149</v>
      </c>
      <c r="E51" s="40">
        <v>2814259.14</v>
      </c>
      <c r="F51" s="40">
        <v>2309506.5299999998</v>
      </c>
      <c r="G51" s="40">
        <v>1963080.55</v>
      </c>
      <c r="H51" s="40">
        <v>0</v>
      </c>
      <c r="I51" s="41">
        <v>1963080.55</v>
      </c>
      <c r="J51" s="42">
        <v>0.8499999997835036</v>
      </c>
      <c r="K51" s="43">
        <v>45245.993564814817</v>
      </c>
    </row>
    <row r="52" spans="1:11" ht="60" customHeight="1" x14ac:dyDescent="0.25">
      <c r="A52" s="36">
        <v>46</v>
      </c>
      <c r="B52" s="37" t="s">
        <v>150</v>
      </c>
      <c r="C52" s="38" t="s">
        <v>151</v>
      </c>
      <c r="D52" s="39" t="s">
        <v>152</v>
      </c>
      <c r="E52" s="40">
        <v>665662.06000000006</v>
      </c>
      <c r="F52" s="40">
        <v>548214.89</v>
      </c>
      <c r="G52" s="40">
        <v>465982.66</v>
      </c>
      <c r="H52" s="40">
        <v>0</v>
      </c>
      <c r="I52" s="41">
        <v>465982.66</v>
      </c>
      <c r="J52" s="42">
        <v>0.85000000638435769</v>
      </c>
      <c r="K52" s="43">
        <v>45245.993645833332</v>
      </c>
    </row>
    <row r="53" spans="1:11" ht="60" customHeight="1" x14ac:dyDescent="0.25">
      <c r="A53" s="36">
        <v>47</v>
      </c>
      <c r="B53" s="37" t="s">
        <v>153</v>
      </c>
      <c r="C53" s="38" t="s">
        <v>154</v>
      </c>
      <c r="D53" s="39" t="s">
        <v>155</v>
      </c>
      <c r="E53" s="40">
        <v>9046629.3100000005</v>
      </c>
      <c r="F53" s="40">
        <v>6466284</v>
      </c>
      <c r="G53" s="40">
        <v>5496341.4000000004</v>
      </c>
      <c r="H53" s="40">
        <v>0</v>
      </c>
      <c r="I53" s="41">
        <v>5496341.4000000004</v>
      </c>
      <c r="J53" s="42">
        <v>0.85000000000000009</v>
      </c>
      <c r="K53" s="43">
        <v>45245.99895833333</v>
      </c>
    </row>
    <row r="54" spans="1:11" ht="48" customHeight="1" x14ac:dyDescent="0.35">
      <c r="A54" s="5"/>
      <c r="B54" s="4"/>
      <c r="C54" s="4"/>
      <c r="D54" s="44" t="s">
        <v>156</v>
      </c>
      <c r="E54" s="45">
        <f>SUBTOTAL(109,Tabela1[Kolumna5])</f>
        <v>320727561.19999999</v>
      </c>
      <c r="F54" s="45">
        <f>SUBTOTAL(109,Tabela1[Kolumna6])</f>
        <v>262550492.34</v>
      </c>
      <c r="G54" s="46"/>
      <c r="H54" s="46"/>
      <c r="I54" s="45">
        <f>SUBTOTAL(109,Tabela1[RAZEM
'[zł']])</f>
        <v>200045395.47</v>
      </c>
      <c r="K54" s="20"/>
    </row>
    <row r="55" spans="1:11" ht="21" x14ac:dyDescent="0.35">
      <c r="A55" s="6"/>
      <c r="B55" s="4"/>
      <c r="C55" s="4"/>
      <c r="D55" s="6"/>
      <c r="E55" s="6"/>
      <c r="K55" s="20"/>
    </row>
    <row r="56" spans="1:11" ht="53.25" customHeight="1" x14ac:dyDescent="0.35">
      <c r="A56" s="47"/>
      <c r="B56" s="48"/>
      <c r="C56" s="48"/>
      <c r="D56" s="48"/>
      <c r="E56" s="48"/>
      <c r="F56" s="3"/>
      <c r="G56" s="3"/>
      <c r="H56" s="3"/>
      <c r="I56" s="3"/>
      <c r="J56" s="3"/>
      <c r="K56" s="49"/>
    </row>
    <row r="57" spans="1:11" ht="21" x14ac:dyDescent="0.35">
      <c r="A57" s="50"/>
      <c r="B57" s="48"/>
      <c r="C57" s="48"/>
      <c r="D57" s="48"/>
      <c r="E57" s="48"/>
      <c r="F57" s="48"/>
      <c r="G57" s="48"/>
      <c r="H57" s="48"/>
      <c r="I57" s="48"/>
      <c r="J57" s="3"/>
      <c r="K57" s="49"/>
    </row>
    <row r="58" spans="1:11" ht="21" x14ac:dyDescent="0.35">
      <c r="A58" s="51"/>
      <c r="B58" s="48"/>
      <c r="C58" s="48"/>
      <c r="D58" s="48"/>
      <c r="E58" s="48"/>
      <c r="F58" s="3"/>
      <c r="G58" s="3"/>
      <c r="H58" s="3"/>
      <c r="I58" s="3"/>
      <c r="J58" s="3"/>
      <c r="K58" s="49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9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9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9"/>
    </row>
    <row r="62" spans="1:11" ht="36" customHeight="1" x14ac:dyDescent="0.35">
      <c r="A62" s="3"/>
      <c r="B62" s="3"/>
      <c r="C62" s="48"/>
      <c r="D62" s="3"/>
      <c r="E62" s="3"/>
      <c r="F62" s="48"/>
      <c r="G62" s="3"/>
      <c r="H62" s="3"/>
      <c r="I62" s="48"/>
      <c r="J62" s="3"/>
      <c r="K62" s="49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9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9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9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9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9"/>
    </row>
    <row r="68" spans="1:11" ht="21" x14ac:dyDescent="0.35">
      <c r="A68" s="3"/>
      <c r="B68" s="48"/>
      <c r="C68" s="3"/>
      <c r="D68" s="3"/>
      <c r="E68" s="3"/>
      <c r="F68" s="3"/>
      <c r="G68" s="3"/>
      <c r="H68" s="3"/>
      <c r="I68" s="3"/>
      <c r="J68" s="3"/>
      <c r="K68" s="49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9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9"/>
    </row>
    <row r="71" spans="1:11" ht="21" x14ac:dyDescent="0.35">
      <c r="A71" s="3"/>
      <c r="B71" s="48"/>
      <c r="C71" s="48"/>
      <c r="D71" s="3"/>
      <c r="E71" s="3"/>
      <c r="F71" s="3"/>
      <c r="G71" s="3"/>
      <c r="H71" s="3"/>
      <c r="I71" s="3"/>
      <c r="J71" s="3"/>
      <c r="K71" s="49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9"/>
    </row>
    <row r="73" spans="1:11" ht="37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9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9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9"/>
    </row>
    <row r="76" spans="1:11" ht="21" x14ac:dyDescent="0.35">
      <c r="A76" s="3"/>
      <c r="B76" s="3"/>
      <c r="C76" s="48"/>
      <c r="D76" s="3"/>
      <c r="E76" s="3"/>
      <c r="F76" s="3"/>
      <c r="G76" s="3"/>
      <c r="H76" s="3"/>
      <c r="I76" s="3"/>
      <c r="J76" s="3"/>
      <c r="K76" s="49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9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9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9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9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9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9"/>
    </row>
    <row r="83" spans="1:11" x14ac:dyDescent="0.25">
      <c r="K83" s="20"/>
    </row>
    <row r="84" spans="1:11" x14ac:dyDescent="0.25">
      <c r="K84" s="20"/>
    </row>
    <row r="85" spans="1:11" x14ac:dyDescent="0.25">
      <c r="K85" s="20"/>
    </row>
    <row r="86" spans="1:11" x14ac:dyDescent="0.25">
      <c r="K86" s="20"/>
    </row>
    <row r="87" spans="1:11" x14ac:dyDescent="0.25">
      <c r="K87" s="20"/>
    </row>
    <row r="88" spans="1:11" x14ac:dyDescent="0.25">
      <c r="K88" s="20"/>
    </row>
    <row r="89" spans="1:11" x14ac:dyDescent="0.25">
      <c r="K89" s="20"/>
    </row>
    <row r="90" spans="1:11" x14ac:dyDescent="0.25">
      <c r="K90" s="20"/>
    </row>
    <row r="91" spans="1:11" x14ac:dyDescent="0.25">
      <c r="K91" s="20"/>
    </row>
    <row r="92" spans="1:11" x14ac:dyDescent="0.25">
      <c r="K92" s="20"/>
    </row>
    <row r="93" spans="1:11" x14ac:dyDescent="0.25">
      <c r="K93" s="20"/>
    </row>
    <row r="94" spans="1:11" x14ac:dyDescent="0.25">
      <c r="K94" s="20"/>
    </row>
    <row r="95" spans="1:11" x14ac:dyDescent="0.25">
      <c r="K95" s="20"/>
    </row>
    <row r="96" spans="1:11" x14ac:dyDescent="0.25">
      <c r="K96" s="20"/>
    </row>
    <row r="97" spans="11:11" x14ac:dyDescent="0.25">
      <c r="K97" s="20"/>
    </row>
    <row r="98" spans="11:11" x14ac:dyDescent="0.25">
      <c r="K98" s="20"/>
    </row>
  </sheetData>
  <pageMargins left="0.7" right="0.7" top="0.75" bottom="0.75" header="0.3" footer="0.3"/>
  <pageSetup paperSize="9" scale="35" fitToHeight="0" orientation="landscape" r:id="rId1"/>
  <headerFooter>
    <oddFooter>&amp;C&amp;14Fundusze Europejskie dla Pomorza 2021-2027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A7E6-5DED-4073-AEE0-1431274CB736}">
  <sheetPr codeName="Arkusz2"/>
  <dimension ref="D2:G48"/>
  <sheetViews>
    <sheetView workbookViewId="0">
      <selection activeCell="G5" sqref="G5"/>
    </sheetView>
  </sheetViews>
  <sheetFormatPr defaultRowHeight="15" x14ac:dyDescent="0.25"/>
  <cols>
    <col min="4" max="4" width="27.140625" customWidth="1"/>
    <col min="7" max="7" width="15.42578125" bestFit="1" customWidth="1"/>
  </cols>
  <sheetData>
    <row r="2" spans="4:7" ht="15.75" x14ac:dyDescent="0.25">
      <c r="D2" s="22">
        <v>11406088.039999999</v>
      </c>
    </row>
    <row r="3" spans="4:7" ht="15.75" x14ac:dyDescent="0.25">
      <c r="D3" s="23">
        <v>7485219.7400000002</v>
      </c>
    </row>
    <row r="4" spans="4:7" ht="15.75" x14ac:dyDescent="0.25">
      <c r="D4" s="23">
        <v>1300000.53</v>
      </c>
    </row>
    <row r="5" spans="4:7" ht="15.75" x14ac:dyDescent="0.25">
      <c r="D5" s="23">
        <v>1968000</v>
      </c>
      <c r="G5" s="21">
        <f>SUM(D2:D48)</f>
        <v>638640863.25999987</v>
      </c>
    </row>
    <row r="6" spans="4:7" ht="15.75" x14ac:dyDescent="0.25">
      <c r="D6" s="23">
        <v>1052620.47</v>
      </c>
    </row>
    <row r="7" spans="4:7" ht="15.75" x14ac:dyDescent="0.25">
      <c r="D7" s="23">
        <v>18685803.780000001</v>
      </c>
    </row>
    <row r="8" spans="4:7" ht="15.75" x14ac:dyDescent="0.25">
      <c r="D8" s="23">
        <v>9285885</v>
      </c>
    </row>
    <row r="9" spans="4:7" ht="15.75" x14ac:dyDescent="0.25">
      <c r="D9" s="23">
        <v>913151.79</v>
      </c>
    </row>
    <row r="10" spans="4:7" ht="15.75" x14ac:dyDescent="0.25">
      <c r="D10" s="23">
        <v>21692907.370000001</v>
      </c>
    </row>
    <row r="11" spans="4:7" ht="15.75" x14ac:dyDescent="0.25">
      <c r="D11" s="23">
        <v>5999064</v>
      </c>
    </row>
    <row r="12" spans="4:7" ht="15.75" x14ac:dyDescent="0.25">
      <c r="D12" s="23">
        <v>4515722.6399999997</v>
      </c>
    </row>
    <row r="13" spans="4:7" ht="15.75" x14ac:dyDescent="0.25">
      <c r="D13" s="23">
        <v>4045014.15</v>
      </c>
    </row>
    <row r="14" spans="4:7" ht="15.75" x14ac:dyDescent="0.25">
      <c r="D14" s="23">
        <v>2200000.14</v>
      </c>
    </row>
    <row r="15" spans="4:7" ht="15.75" x14ac:dyDescent="0.25">
      <c r="D15" s="23">
        <v>3849900</v>
      </c>
    </row>
    <row r="16" spans="4:7" ht="15.75" x14ac:dyDescent="0.25">
      <c r="D16" s="23">
        <v>1100000</v>
      </c>
    </row>
    <row r="17" spans="4:4" ht="15.75" x14ac:dyDescent="0.25">
      <c r="D17" s="23">
        <v>6395999.9900000002</v>
      </c>
    </row>
    <row r="18" spans="4:4" ht="15.75" x14ac:dyDescent="0.25">
      <c r="D18" s="23">
        <v>8382224.0899999999</v>
      </c>
    </row>
    <row r="19" spans="4:4" ht="15.75" x14ac:dyDescent="0.25">
      <c r="D19" s="23">
        <v>6688877.3399999999</v>
      </c>
    </row>
    <row r="20" spans="4:4" ht="15.75" x14ac:dyDescent="0.25">
      <c r="D20" s="23">
        <v>2121698.54</v>
      </c>
    </row>
    <row r="21" spans="4:4" ht="15.75" x14ac:dyDescent="0.25">
      <c r="D21" s="23">
        <v>8394631.3399999999</v>
      </c>
    </row>
    <row r="22" spans="4:4" ht="15.75" x14ac:dyDescent="0.25">
      <c r="D22" s="23">
        <v>911930.52</v>
      </c>
    </row>
    <row r="23" spans="4:4" ht="15.75" x14ac:dyDescent="0.25">
      <c r="D23" s="23">
        <v>6354427.7599999998</v>
      </c>
    </row>
    <row r="24" spans="4:4" ht="15.75" x14ac:dyDescent="0.25">
      <c r="D24" s="23">
        <v>1820913.12</v>
      </c>
    </row>
    <row r="25" spans="4:4" ht="15.75" x14ac:dyDescent="0.25">
      <c r="D25" s="23">
        <v>21643827.52</v>
      </c>
    </row>
    <row r="26" spans="4:4" ht="15.75" x14ac:dyDescent="0.25">
      <c r="D26" s="23">
        <v>2597089.16</v>
      </c>
    </row>
    <row r="27" spans="4:4" ht="15.75" x14ac:dyDescent="0.25">
      <c r="D27" s="23">
        <v>1181555</v>
      </c>
    </row>
    <row r="28" spans="4:4" ht="15.75" x14ac:dyDescent="0.25">
      <c r="D28" s="23">
        <v>5540427.9900000002</v>
      </c>
    </row>
    <row r="29" spans="4:4" ht="15.75" x14ac:dyDescent="0.25">
      <c r="D29" s="23">
        <v>30607367.699999999</v>
      </c>
    </row>
    <row r="30" spans="4:4" ht="15.75" x14ac:dyDescent="0.25">
      <c r="D30" s="23">
        <v>1566765.97</v>
      </c>
    </row>
    <row r="31" spans="4:4" ht="15.75" x14ac:dyDescent="0.25">
      <c r="D31" s="23">
        <v>2425506.61</v>
      </c>
    </row>
    <row r="32" spans="4:4" ht="15.75" x14ac:dyDescent="0.25">
      <c r="D32" s="23">
        <v>1974715.52</v>
      </c>
    </row>
    <row r="33" spans="4:4" ht="15.75" x14ac:dyDescent="0.25">
      <c r="D33" s="23">
        <v>2303036.54</v>
      </c>
    </row>
    <row r="34" spans="4:4" ht="15.75" x14ac:dyDescent="0.25">
      <c r="D34" s="23">
        <v>4482493.28</v>
      </c>
    </row>
    <row r="35" spans="4:4" ht="15.75" x14ac:dyDescent="0.25">
      <c r="D35" s="23">
        <v>4422523.45</v>
      </c>
    </row>
    <row r="36" spans="4:4" ht="15.75" x14ac:dyDescent="0.25">
      <c r="D36" s="23">
        <v>1753051.77</v>
      </c>
    </row>
    <row r="37" spans="4:4" ht="15.75" x14ac:dyDescent="0.25">
      <c r="D37" s="23">
        <v>830391.1</v>
      </c>
    </row>
    <row r="38" spans="4:4" ht="15.75" x14ac:dyDescent="0.25">
      <c r="D38" s="23">
        <v>11944757.390000001</v>
      </c>
    </row>
    <row r="39" spans="4:4" ht="15.75" x14ac:dyDescent="0.25">
      <c r="D39" s="23">
        <v>2055778.6</v>
      </c>
    </row>
    <row r="40" spans="4:4" ht="15.75" x14ac:dyDescent="0.25">
      <c r="D40" s="23">
        <v>5535000</v>
      </c>
    </row>
    <row r="41" spans="4:4" ht="15.75" x14ac:dyDescent="0.25">
      <c r="D41" s="23">
        <v>12037749.68</v>
      </c>
    </row>
    <row r="42" spans="4:4" ht="15.75" x14ac:dyDescent="0.25">
      <c r="D42" s="23">
        <v>32560462.75</v>
      </c>
    </row>
    <row r="43" spans="4:4" ht="15.75" x14ac:dyDescent="0.25">
      <c r="D43" s="23">
        <v>4567318.29</v>
      </c>
    </row>
    <row r="44" spans="4:4" ht="15.75" x14ac:dyDescent="0.25">
      <c r="D44" s="23">
        <v>9611300.0199999996</v>
      </c>
    </row>
    <row r="45" spans="4:4" ht="15.75" x14ac:dyDescent="0.25">
      <c r="D45" s="23">
        <v>11989812</v>
      </c>
    </row>
    <row r="46" spans="4:4" ht="15.75" x14ac:dyDescent="0.25">
      <c r="D46" s="23">
        <v>320727561.19999999</v>
      </c>
    </row>
    <row r="47" spans="4:4" ht="15.75" x14ac:dyDescent="0.25">
      <c r="D47" s="23">
        <v>665662.06000000006</v>
      </c>
    </row>
    <row r="48" spans="4:4" ht="15.75" x14ac:dyDescent="0.25">
      <c r="D48" s="24">
        <v>9046629.3100000005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nr 860/467/23 ZWP z dn. 20.07.2023 r.</dc:title>
  <dc:subject>Wybór projektów do dofinansowania - Dz. 4.2. FEP 2021-2027</dc:subject>
  <dc:creator>Mróz Agata</dc:creator>
  <cp:keywords>FEP; uchwała ZWP; wybór projektów; Dz. 4.2.</cp:keywords>
  <cp:lastModifiedBy>Natalia Błażowska</cp:lastModifiedBy>
  <cp:lastPrinted>2023-11-22T08:35:34Z</cp:lastPrinted>
  <dcterms:created xsi:type="dcterms:W3CDTF">2023-07-19T06:40:10Z</dcterms:created>
  <dcterms:modified xsi:type="dcterms:W3CDTF">2023-11-22T13:25:06Z</dcterms:modified>
</cp:coreProperties>
</file>